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1580" windowHeight="5775"/>
  </bookViews>
  <sheets>
    <sheet name="Jur 7" sheetId="1" r:id="rId1"/>
  </sheets>
  <definedNames>
    <definedName name="_xlnm._FilterDatabase" localSheetId="0" hidden="1">'Jur 7'!$B$12:$F$434</definedName>
  </definedNames>
  <calcPr calcId="144525"/>
</workbook>
</file>

<file path=xl/calcChain.xml><?xml version="1.0" encoding="utf-8"?>
<calcChain xmlns="http://schemas.openxmlformats.org/spreadsheetml/2006/main">
  <c r="F431" i="1" l="1"/>
  <c r="E431" i="1"/>
  <c r="D431" i="1"/>
  <c r="D441" i="1" s="1"/>
  <c r="F428" i="1"/>
  <c r="E428" i="1"/>
  <c r="D428" i="1"/>
  <c r="F357" i="1"/>
  <c r="E357" i="1"/>
  <c r="D357" i="1"/>
  <c r="F310" i="1"/>
  <c r="E310" i="1"/>
  <c r="D310" i="1"/>
  <c r="F257" i="1"/>
  <c r="E257" i="1"/>
  <c r="D257" i="1"/>
  <c r="F205" i="1"/>
  <c r="E205" i="1"/>
  <c r="D205" i="1"/>
  <c r="F139" i="1"/>
  <c r="E139" i="1"/>
  <c r="D139" i="1"/>
  <c r="F439" i="1"/>
  <c r="F441" i="1" s="1"/>
  <c r="E439" i="1"/>
  <c r="D439" i="1"/>
  <c r="E441" i="1"/>
  <c r="F85" i="1"/>
  <c r="E85" i="1"/>
  <c r="D85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E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43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E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51" i="1" l="1"/>
  <c r="F242" i="1"/>
</calcChain>
</file>

<file path=xl/sharedStrings.xml><?xml version="1.0" encoding="utf-8"?>
<sst xmlns="http://schemas.openxmlformats.org/spreadsheetml/2006/main" count="814" uniqueCount="239">
  <si>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</si>
  <si>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</si>
  <si>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</si>
  <si>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</si>
  <si>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</si>
  <si>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</si>
  <si>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</si>
  <si>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</si>
  <si>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</si>
  <si>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</si>
  <si>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</si>
  <si>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</si>
  <si>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</si>
  <si>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</si>
  <si>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</si>
  <si>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</si>
  <si>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</si>
  <si>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</si>
  <si>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</si>
  <si>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</si>
  <si>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</si>
  <si>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</si>
  <si>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</si>
  <si>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</si>
  <si>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</si>
  <si>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</si>
  <si>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2.5.2</t>
  </si>
  <si>
    <t>Productos farmaceuticos y medicinales</t>
  </si>
  <si>
    <t>2.5.5</t>
  </si>
  <si>
    <t xml:space="preserve">Tintas, pinturas y colorantes 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</si>
  <si>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</si>
  <si>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</si>
  <si>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</si>
  <si>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</si>
  <si>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</si>
  <si>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</si>
  <si>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</si>
  <si>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eléctricos</t>
  </si>
  <si>
    <t>2.9.4</t>
  </si>
  <si>
    <t>Utensilios de cocina y comedor</t>
  </si>
  <si>
    <t>2.9.6</t>
  </si>
  <si>
    <t>Repuestos y accesorios</t>
  </si>
  <si>
    <t>2.9.9</t>
  </si>
  <si>
    <t>Otros N.E.P.</t>
  </si>
  <si>
    <t>3.2.1</t>
  </si>
  <si>
    <t>Alquiler de edificios y locales</t>
  </si>
  <si>
    <t>3.2.4</t>
  </si>
  <si>
    <t>Alquiler de fotocopiadoras</t>
  </si>
  <si>
    <t>3.3.1</t>
  </si>
  <si>
    <t xml:space="preserve">Mant. y reparacion de edificios y locales </t>
  </si>
  <si>
    <t>3.3.2</t>
  </si>
  <si>
    <t>Mantenimiento y reparacion de vehiculos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</si>
  <si>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</si>
  <si>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</si>
  <si>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</si>
  <si>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</si>
  <si>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</si>
  <si>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NEP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</si>
  <si>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</si>
  <si>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</si>
  <si>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</si>
  <si>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</si>
  <si>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</si>
  <si>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</si>
  <si>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3.5.5</t>
  </si>
  <si>
    <t xml:space="preserve">Comisiones y gastos bancarios 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</si>
  <si>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</si>
  <si>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</si>
  <si>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</si>
  <si>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</si>
  <si>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</si>
  <si>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</si>
  <si>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</si>
  <si>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</si>
  <si>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</si>
  <si>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</si>
  <si>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</si>
  <si>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</si>
  <si>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</si>
  <si>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</si>
  <si>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</si>
  <si>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</si>
  <si>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</si>
  <si>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</si>
  <si>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</si>
  <si>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</si>
  <si>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</si>
  <si>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</si>
  <si>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</si>
  <si>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</si>
  <si>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</si>
  <si>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</si>
  <si>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</si>
  <si>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</si>
  <si>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</si>
  <si>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</si>
  <si>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</si>
  <si>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</si>
  <si>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</si>
  <si>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</si>
  <si>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3.1.9</t>
  </si>
  <si>
    <t>3.4.1</t>
  </si>
  <si>
    <t>Estudios, investigaciones y proyectos de factibili</t>
  </si>
  <si>
    <t>3.4.2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</si>
  <si>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</si>
  <si>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</si>
  <si>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</si>
  <si>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</si>
  <si>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</si>
  <si>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</si>
  <si>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</si>
  <si>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</si>
  <si>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4.3.3</t>
  </si>
  <si>
    <t>Equipo sanitario y de laboratorio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</si>
  <si>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</si>
  <si>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</si>
  <si>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</si>
  <si>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</si>
  <si>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</si>
  <si>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</si>
  <si>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4.3.9</t>
  </si>
  <si>
    <t>4.4.1</t>
  </si>
  <si>
    <t>Equipo de seguridad</t>
  </si>
  <si>
    <t>4.8.1</t>
  </si>
  <si>
    <t xml:space="preserve">Programas de Computacion </t>
  </si>
  <si>
    <t>5.1.6</t>
  </si>
  <si>
    <t>Transferencias para act cientificas y academicas</t>
  </si>
  <si>
    <t>5.6.1</t>
  </si>
  <si>
    <t>Transf. a Univer. para financiar gastos ctes.</t>
  </si>
  <si>
    <t>4.2.1 B</t>
  </si>
  <si>
    <t xml:space="preserve">Obra Edificio Beruti (Nº 51) </t>
  </si>
  <si>
    <t>4.2.1 Bi</t>
  </si>
  <si>
    <t>Obra edificio Beazley (obra Nº 52)</t>
  </si>
  <si>
    <t>4.2.1 Bo</t>
  </si>
  <si>
    <t xml:space="preserve">Obra en edificio Bolivar 177 (Nº 56) </t>
  </si>
  <si>
    <t>4.2.1 HY</t>
  </si>
  <si>
    <t xml:space="preserve">Obra Edificio Hipolito Yrigoyen (obra Nº 53) </t>
  </si>
  <si>
    <t>4.2.1 La</t>
  </si>
  <si>
    <t>Obra en edificio Lavalle (Nº 54)</t>
  </si>
  <si>
    <t>4.2.1 Li</t>
  </si>
  <si>
    <t>Obra en edificio Libertad 1046 (Nº 55)</t>
  </si>
  <si>
    <t>De Capacitación - RECURSOS PROPIOS</t>
  </si>
  <si>
    <t xml:space="preserve">Elementos de limpieza </t>
  </si>
  <si>
    <t>Utiles de escritorio, oficina y enseñanzas</t>
  </si>
  <si>
    <t>Utensillos de cocina y comedor</t>
  </si>
  <si>
    <t xml:space="preserve">Repuestos y accesorios </t>
  </si>
  <si>
    <t xml:space="preserve">Alquiler de fotocopiadoras </t>
  </si>
  <si>
    <t>Mantenimiento y reparacion de maquinarias y equipo</t>
  </si>
  <si>
    <t>Limpieza aseo y fumigacion</t>
  </si>
  <si>
    <t>Primas y gastos de seguro</t>
  </si>
  <si>
    <t>Comisiones y gastos bancarios</t>
  </si>
  <si>
    <t>Sistemas informaticos y de registro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</si>
  <si>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</si>
  <si>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</si>
  <si>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</si>
  <si>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</si>
  <si>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</si>
  <si>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</si>
  <si>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Equipo de comunicacion y señalamiento</t>
  </si>
  <si>
    <t>4.3.5</t>
  </si>
  <si>
    <t>Equipo educacional, cultural y recreativo</t>
  </si>
  <si>
    <t>Programas de computacion</t>
  </si>
  <si>
    <t>5.1.3</t>
  </si>
  <si>
    <t>Becas y otros subsidios</t>
  </si>
  <si>
    <t xml:space="preserve">Asignaciones familiares </t>
  </si>
  <si>
    <t>2.3.3</t>
  </si>
  <si>
    <t>Productos de artes graficas</t>
  </si>
  <si>
    <t>3.2.9</t>
  </si>
  <si>
    <t>Limpieza, aseo y fumigacion</t>
  </si>
  <si>
    <t>Imprenta, publicaciones y reproducciones</t>
  </si>
  <si>
    <t>Energia electrica</t>
  </si>
  <si>
    <t xml:space="preserve">Correos y telegrafos </t>
  </si>
  <si>
    <t>Medicos y sanitarios</t>
  </si>
  <si>
    <t>3.4.7</t>
  </si>
  <si>
    <t>Artisticos, culturales y recreativos</t>
  </si>
  <si>
    <t>4.5.1</t>
  </si>
  <si>
    <t>Libros, revistas y otros elementos de coleccion</t>
  </si>
  <si>
    <t>4.5.2</t>
  </si>
  <si>
    <t>Obras de Arte</t>
  </si>
  <si>
    <t>5.7.1</t>
  </si>
  <si>
    <t>Transferencias a gobiernos provinciales</t>
  </si>
  <si>
    <t>Combustibles y lubricantes</t>
  </si>
  <si>
    <t>Utiles y Materiales eléctricos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</si>
  <si>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</si>
  <si>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</si>
  <si>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</si>
  <si>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</si>
  <si>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>Equipo de Seguridad</t>
  </si>
  <si>
    <t xml:space="preserve">Productos farmaceuticos y medicinales </t>
  </si>
  <si>
    <t>Elementos de Limpieza</t>
  </si>
  <si>
    <t>Utiles y materiales electricos</t>
  </si>
  <si>
    <t xml:space="preserve">Imprenta publicaciones y reproducciones </t>
  </si>
  <si>
    <t xml:space="preserve">Correos y Telegrafos </t>
  </si>
  <si>
    <t>Equipos de Comunicacion y Señalamieto</t>
  </si>
  <si>
    <t>Tintas, pinturas y colorantes</t>
  </si>
  <si>
    <t>Mant. y reparacion de edificios y locales</t>
  </si>
  <si>
    <t>Imprenta, Publicaciones y Reproduccones</t>
  </si>
  <si>
    <t>Serv. de acceso a internet y Straming</t>
  </si>
  <si>
    <t>Serv. de vigilancia</t>
  </si>
  <si>
    <t>Viáticos</t>
  </si>
  <si>
    <t>Otros N.E.P</t>
  </si>
  <si>
    <t>Programas de Computacion</t>
  </si>
  <si>
    <t xml:space="preserve">Retribucion del Cargo PT </t>
  </si>
  <si>
    <t xml:space="preserve">SAC PT </t>
  </si>
  <si>
    <t xml:space="preserve">Contribuciones Patronales PT </t>
  </si>
  <si>
    <t>Complementos PT</t>
  </si>
  <si>
    <t>Asignaciones familiares</t>
  </si>
  <si>
    <t>2.2.2</t>
  </si>
  <si>
    <t>Prendas de vestir</t>
  </si>
  <si>
    <t>2.9.7</t>
  </si>
  <si>
    <t>Herramientas menores</t>
  </si>
  <si>
    <t xml:space="preserve">Mantenimiento y reparacion de vehiculos 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</si>
  <si>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</si>
  <si>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</si>
  <si>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</si>
  <si>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</si>
  <si>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</si>
  <si>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</si>
  <si>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4.1.2</t>
  </si>
  <si>
    <t>Edificios e Instalaciones para dominio Privado CAB</t>
  </si>
  <si>
    <t>4.3.2</t>
  </si>
  <si>
    <t>Equipo de transporte, tracción y elevación</t>
  </si>
  <si>
    <t xml:space="preserve">       “2013 – Año del 30 aniversario de la vuelta de la democracia”</t>
  </si>
  <si>
    <t>Credito Vigente</t>
  </si>
  <si>
    <t>Saldo</t>
  </si>
  <si>
    <t>Ejecución al 30-06-2013</t>
  </si>
  <si>
    <t>JURISDICCIÓN 7 CONSEJO DE LA MAGISTRATURA DE LA CABA</t>
  </si>
  <si>
    <t>PROGRAMA 16 - ACTIVIDADES ESPECÍFICAS DEL CONSEJO DE LA MAGISTRATURA</t>
  </si>
  <si>
    <t>PRESUPUESTO 2013 - Ejecución al 30-06-2013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</si>
  <si>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</si>
  <si>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</si>
  <si>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</si>
  <si>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</si>
  <si>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</si>
  <si>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</si>
  <si>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Fuente de Financiación 13 - RECURSOS PROPIOS</t>
  </si>
  <si>
    <t>Total Jurisdicción 7 - FF 11</t>
  </si>
  <si>
    <t>Total</t>
  </si>
  <si>
    <t>Total Jurisdicción 7 - FF 11 + 13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</si>
</sst>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theme="1"/>
      <name val="Bookman Old Style"/>
      <family val="1"/>
    </font>
    <font>
      <sz val="10"/>
      <color indexed="8"/>
      <name val="Bookman Old Style"/>
      <family val="1"/>
    </font>
    <font>
      <b/>
      <sz val="10"/>
      <color theme="1"/>
      <name val="Bookman Old Style"/>
      <family val="1"/>
    </font>
    <font>
      <i/>
      <sz val="9"/>
      <name val="Arial"/>
      <family val="2"/>
    </font>
    <font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b/>
      <sz val="10"/>
      <color indexed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0" borderId="0" xfId="1" applyFont="1" applyFill="1" applyBorder="1" applyAlignment="1">
      <alignment wrapText="1"/>
    </xf>
    <xf numFmtId="0" fontId="2" fillId="0" borderId="0" xfId="0" applyFont="1" applyFill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4" borderId="2" xfId="1" applyFont="1" applyFill="1" applyBorder="1" applyAlignment="1">
      <alignment horizontal="left" vertical="center"/>
    </xf>
    <xf numFmtId="0" fontId="10" fillId="4" borderId="3" xfId="1" applyFont="1" applyFill="1" applyBorder="1" applyAlignment="1">
      <alignment horizontal="left" vertical="center"/>
    </xf>
    <xf numFmtId="165" fontId="9" fillId="4" borderId="4" xfId="1" applyNumberFormat="1" applyFont="1" applyFill="1" applyBorder="1" applyAlignment="1">
      <alignment horizontal="right" vertical="center"/>
    </xf>
    <xf numFmtId="0" fontId="9" fillId="4" borderId="5" xfId="1" applyFont="1" applyFill="1" applyBorder="1" applyAlignment="1">
      <alignment horizontal="left" vertical="center"/>
    </xf>
    <xf numFmtId="0" fontId="10" fillId="4" borderId="6" xfId="1" applyFont="1" applyFill="1" applyBorder="1" applyAlignment="1">
      <alignment horizontal="left" vertical="center"/>
    </xf>
    <xf numFmtId="165" fontId="9" fillId="4" borderId="6" xfId="1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0" fontId="11" fillId="5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wrapText="1"/>
    </xf>
    <xf numFmtId="0" fontId="3" fillId="6" borderId="1" xfId="1" applyFont="1" applyFill="1" applyBorder="1" applyAlignment="1">
      <alignment wrapText="1"/>
    </xf>
    <xf numFmtId="0" fontId="11" fillId="0" borderId="0" xfId="1" applyFont="1" applyFill="1" applyBorder="1" applyAlignment="1">
      <alignment horizontal="left" vertical="center"/>
    </xf>
    <xf numFmtId="0" fontId="2" fillId="0" borderId="0" xfId="0" applyFont="1" applyFill="1"/>
    <xf numFmtId="165" fontId="2" fillId="0" borderId="0" xfId="0" applyNumberFormat="1" applyFont="1"/>
    <xf numFmtId="0" fontId="11" fillId="5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6" borderId="1" xfId="1" applyFont="1" applyFill="1" applyBorder="1" applyAlignment="1"/>
    <xf numFmtId="165" fontId="3" fillId="3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/>
    </xf>
    <xf numFmtId="165" fontId="11" fillId="6" borderId="1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 wrapText="1"/>
    </xf>
    <xf numFmtId="165" fontId="11" fillId="0" borderId="0" xfId="1" applyNumberFormat="1" applyFont="1" applyFill="1" applyBorder="1" applyAlignment="1">
      <alignment horizontal="right" wrapText="1"/>
    </xf>
    <xf numFmtId="165" fontId="3" fillId="0" borderId="1" xfId="1" applyNumberFormat="1" applyFont="1" applyFill="1" applyBorder="1" applyAlignment="1">
      <alignment horizontal="right" wrapText="1"/>
    </xf>
    <xf numFmtId="165" fontId="11" fillId="6" borderId="1" xfId="1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/>
    <xf numFmtId="165" fontId="4" fillId="0" borderId="0" xfId="0" applyNumberFormat="1" applyFont="1" applyFill="1" applyBorder="1"/>
    <xf numFmtId="164" fontId="5" fillId="0" borderId="0" xfId="0" applyNumberFormat="1" applyFont="1" applyFill="1" applyAlignment="1">
      <alignment horizontal="center" vertical="center" wrapText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123825</xdr:rowOff>
    </xdr:from>
    <xdr:to>
      <xdr:col>3</xdr:col>
      <xdr:colOff>65818</xdr:colOff>
      <xdr:row>4</xdr:row>
      <xdr:rowOff>8057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23825"/>
          <a:ext cx="330431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3"/>
  <sheetViews>
    <sheetView tabSelected="1" topLeftCell="A134" zoomScaleNormal="100" workbookViewId="0">
      <selection activeCell="D136" sqref="D136"/>
    </sheetView>
  </sheetViews>
  <sheetFormatPr baseColWidth="10" defaultRowHeight="15" x14ac:dyDescent="0.3"/>
  <cols>
    <col min="1" max="1" width="5.85546875" style="1" customWidth="1"/>
    <col min="2" max="2" width="11.42578125" style="1"/>
    <col min="3" max="3" width="38.5703125" style="1" customWidth="1"/>
    <col min="4" max="4" width="23.28515625" style="1" bestFit="1" customWidth="1"/>
    <col min="5" max="5" width="19.28515625" style="1" customWidth="1"/>
    <col min="6" max="6" width="18.85546875" style="1" customWidth="1"/>
    <col min="7" max="16384" width="11.42578125" style="1"/>
  </cols>
  <sheetData>
    <row r="2" spans="2:6" x14ac:dyDescent="0.3">
      <c r="D2" s="34" t="s">
        <v>222</v>
      </c>
      <c r="E2" s="35"/>
      <c r="F2" s="35"/>
    </row>
    <row r="3" spans="2:6" x14ac:dyDescent="0.3">
      <c r="D3" s="36"/>
      <c r="E3" s="35"/>
      <c r="F3" s="35"/>
    </row>
    <row r="6" spans="2:6" x14ac:dyDescent="0.3">
      <c r="B6" s="5" t="s">
        <v>228</v>
      </c>
    </row>
    <row r="7" spans="2:6" x14ac:dyDescent="0.3">
      <c r="B7" s="5"/>
    </row>
    <row r="8" spans="2:6" x14ac:dyDescent="0.3">
      <c r="B8" s="5" t="s">
        <v>226</v>
      </c>
    </row>
    <row r="9" spans="2:6" x14ac:dyDescent="0.3">
      <c r="B9" s="6"/>
    </row>
    <row r="10" spans="2:6" x14ac:dyDescent="0.3">
      <c r="B10" s="5" t="s">
        <v>227</v>
      </c>
    </row>
    <row r="12" spans="2:6" ht="30" x14ac:dyDescent="0.3">
      <c r="B12" s="4" t="s">
        <v>0</v>
      </c>
      <c r="C12" s="4" t="s">
        <v>1</v>
      </c>
      <c r="D12" s="25" t="s">
        <v>223</v>
      </c>
      <c r="E12" s="25" t="s">
        <v>225</v>
      </c>
      <c r="F12" s="25" t="s">
        <v>224</v>
      </c>
    </row>
    <row r="13" spans="2:6" ht="15" customHeight="1" x14ac:dyDescent="0.3">
      <c r="B13" s="23" t="s">
        <v>2</v>
      </c>
      <c r="C13" s="23" t="s">
        <v>3</v>
      </c>
      <c r="D13" s="26">
        <v>104589914</v>
      </c>
      <c r="E13" s="26">
        <v>33034407.760000002</v>
      </c>
      <c r="F13" s="26">
        <f t="shared" ref="F13:F44" si="0">+D13-E13</f>
        <v>71555506.239999995</v>
      </c>
    </row>
    <row r="14" spans="2:6" ht="15" customHeight="1" x14ac:dyDescent="0.3">
      <c r="B14" s="23" t="s">
        <v>4</v>
      </c>
      <c r="C14" s="23" t="s">
        <v>5</v>
      </c>
      <c r="D14" s="26">
        <v>4965827</v>
      </c>
      <c r="E14" s="26">
        <v>2797781.35</v>
      </c>
      <c r="F14" s="26">
        <f t="shared" si="0"/>
        <v>2168045.65</v>
      </c>
    </row>
    <row r="15" spans="2:6" ht="15" customHeight="1" x14ac:dyDescent="0.3">
      <c r="B15" s="23" t="s">
        <v>6</v>
      </c>
      <c r="C15" s="23" t="s">
        <v>7</v>
      </c>
      <c r="D15" s="26">
        <v>14847821</v>
      </c>
      <c r="E15" s="26">
        <v>8196069</v>
      </c>
      <c r="F15" s="26">
        <f t="shared" si="0"/>
        <v>6651752</v>
      </c>
    </row>
    <row r="16" spans="2:6" ht="15" customHeight="1" x14ac:dyDescent="0.3">
      <c r="B16" s="23" t="s">
        <v>8</v>
      </c>
      <c r="C16" s="23" t="s">
        <v>9</v>
      </c>
      <c r="D16" s="26">
        <v>2383597</v>
      </c>
      <c r="E16" s="26">
        <v>871093.19</v>
      </c>
      <c r="F16" s="26">
        <f t="shared" si="0"/>
        <v>1512503.81</v>
      </c>
    </row>
    <row r="17" spans="2:6" ht="15" customHeight="1" x14ac:dyDescent="0.3">
      <c r="B17" s="23" t="s">
        <v>10</v>
      </c>
      <c r="C17" s="23" t="s">
        <v>11</v>
      </c>
      <c r="D17" s="26">
        <v>18410847</v>
      </c>
      <c r="E17" s="26">
        <v>10169403.74</v>
      </c>
      <c r="F17" s="26">
        <f t="shared" si="0"/>
        <v>8241443.2599999998</v>
      </c>
    </row>
    <row r="18" spans="2:6" ht="15" customHeight="1" x14ac:dyDescent="0.3">
      <c r="B18" s="23" t="s">
        <v>12</v>
      </c>
      <c r="C18" s="23" t="s">
        <v>13</v>
      </c>
      <c r="D18" s="26">
        <v>1534238</v>
      </c>
      <c r="E18" s="26">
        <v>801752.51</v>
      </c>
      <c r="F18" s="26">
        <f t="shared" si="0"/>
        <v>732485.49</v>
      </c>
    </row>
    <row r="19" spans="2:6" ht="15" customHeight="1" x14ac:dyDescent="0.3">
      <c r="B19" s="23" t="s">
        <v>14</v>
      </c>
      <c r="C19" s="23" t="s">
        <v>15</v>
      </c>
      <c r="D19" s="26">
        <v>4587370</v>
      </c>
      <c r="E19" s="26">
        <v>2490815</v>
      </c>
      <c r="F19" s="26">
        <f t="shared" si="0"/>
        <v>2096555</v>
      </c>
    </row>
    <row r="20" spans="2:6" ht="15" customHeight="1" x14ac:dyDescent="0.3">
      <c r="B20" s="23" t="s">
        <v>16</v>
      </c>
      <c r="C20" s="23" t="s">
        <v>17</v>
      </c>
      <c r="D20" s="26">
        <v>736435</v>
      </c>
      <c r="E20" s="26">
        <v>242874.4</v>
      </c>
      <c r="F20" s="26">
        <f t="shared" si="0"/>
        <v>493560.6</v>
      </c>
    </row>
    <row r="21" spans="2:6" ht="15" customHeight="1" x14ac:dyDescent="0.3">
      <c r="B21" s="23" t="s">
        <v>18</v>
      </c>
      <c r="C21" s="23" t="s">
        <v>19</v>
      </c>
      <c r="D21" s="26">
        <v>3900039</v>
      </c>
      <c r="E21" s="26">
        <v>491074.77</v>
      </c>
      <c r="F21" s="26">
        <f t="shared" si="0"/>
        <v>3408964.23</v>
      </c>
    </row>
    <row r="22" spans="2:6" ht="15" customHeight="1" x14ac:dyDescent="0.3">
      <c r="B22" s="23" t="s">
        <v>20</v>
      </c>
      <c r="C22" s="23" t="s">
        <v>21</v>
      </c>
      <c r="D22" s="26">
        <v>432338</v>
      </c>
      <c r="E22" s="26">
        <v>139720.28</v>
      </c>
      <c r="F22" s="26">
        <f t="shared" si="0"/>
        <v>292617.71999999997</v>
      </c>
    </row>
    <row r="23" spans="2:6" ht="15" customHeight="1" x14ac:dyDescent="0.3">
      <c r="B23" s="23" t="s">
        <v>22</v>
      </c>
      <c r="C23" s="23" t="s">
        <v>23</v>
      </c>
      <c r="D23" s="26">
        <v>125120</v>
      </c>
      <c r="E23" s="26">
        <v>29037.07</v>
      </c>
      <c r="F23" s="26">
        <f t="shared" si="0"/>
        <v>96082.93</v>
      </c>
    </row>
    <row r="24" spans="2:6" ht="15" customHeight="1" x14ac:dyDescent="0.3">
      <c r="B24" s="23" t="s">
        <v>24</v>
      </c>
      <c r="C24" s="23" t="s">
        <v>25</v>
      </c>
      <c r="D24" s="26">
        <v>5000</v>
      </c>
      <c r="E24" s="26">
        <v>4037.2</v>
      </c>
      <c r="F24" s="26">
        <f t="shared" si="0"/>
        <v>962.80000000000018</v>
      </c>
    </row>
    <row r="25" spans="2:6" ht="15" customHeight="1" x14ac:dyDescent="0.3">
      <c r="B25" s="23" t="s">
        <v>26</v>
      </c>
      <c r="C25" s="23" t="s">
        <v>27</v>
      </c>
      <c r="D25" s="26">
        <v>7183</v>
      </c>
      <c r="E25" s="26">
        <v>1148.05</v>
      </c>
      <c r="F25" s="26">
        <f t="shared" si="0"/>
        <v>6034.95</v>
      </c>
    </row>
    <row r="26" spans="2:6" ht="15" customHeight="1" x14ac:dyDescent="0.3">
      <c r="B26" s="23" t="s">
        <v>28</v>
      </c>
      <c r="C26" s="23" t="s">
        <v>29</v>
      </c>
      <c r="D26" s="26">
        <v>127500</v>
      </c>
      <c r="E26" s="26">
        <v>0</v>
      </c>
      <c r="F26" s="26">
        <f t="shared" si="0"/>
        <v>127500</v>
      </c>
    </row>
    <row r="27" spans="2:6" ht="15" customHeight="1" x14ac:dyDescent="0.3">
      <c r="B27" s="23" t="s">
        <v>30</v>
      </c>
      <c r="C27" s="23" t="s">
        <v>31</v>
      </c>
      <c r="D27" s="26">
        <v>50000</v>
      </c>
      <c r="E27" s="26">
        <v>21436.22</v>
      </c>
      <c r="F27" s="26">
        <f t="shared" si="0"/>
        <v>28563.78</v>
      </c>
    </row>
    <row r="28" spans="2:6" ht="15" customHeight="1" x14ac:dyDescent="0.3">
      <c r="B28" s="23" t="s">
        <v>32</v>
      </c>
      <c r="C28" s="23" t="s">
        <v>33</v>
      </c>
      <c r="D28" s="26">
        <v>185288</v>
      </c>
      <c r="E28" s="26">
        <v>30893.31</v>
      </c>
      <c r="F28" s="26">
        <f t="shared" si="0"/>
        <v>154394.69</v>
      </c>
    </row>
    <row r="29" spans="2:6" ht="15" customHeight="1" x14ac:dyDescent="0.3">
      <c r="B29" s="23" t="s">
        <v>34</v>
      </c>
      <c r="C29" s="23" t="s">
        <v>35</v>
      </c>
      <c r="D29" s="26">
        <v>165000</v>
      </c>
      <c r="E29" s="26">
        <v>128069.34</v>
      </c>
      <c r="F29" s="26">
        <f t="shared" si="0"/>
        <v>36930.660000000003</v>
      </c>
    </row>
    <row r="30" spans="2:6" ht="15" customHeight="1" x14ac:dyDescent="0.3">
      <c r="B30" s="23" t="s">
        <v>36</v>
      </c>
      <c r="C30" s="23" t="s">
        <v>37</v>
      </c>
      <c r="D30" s="26">
        <v>0</v>
      </c>
      <c r="E30" s="26">
        <v>0</v>
      </c>
      <c r="F30" s="26">
        <f t="shared" si="0"/>
        <v>0</v>
      </c>
    </row>
    <row r="31" spans="2:6" ht="15" customHeight="1" x14ac:dyDescent="0.3">
      <c r="B31" s="23" t="s">
        <v>38</v>
      </c>
      <c r="C31" s="23" t="s">
        <v>39</v>
      </c>
      <c r="D31" s="26">
        <v>0</v>
      </c>
      <c r="E31" s="26">
        <v>0</v>
      </c>
      <c r="F31" s="26">
        <f t="shared" si="0"/>
        <v>0</v>
      </c>
    </row>
    <row r="32" spans="2:6" ht="15" customHeight="1" x14ac:dyDescent="0.3">
      <c r="B32" s="23" t="s">
        <v>40</v>
      </c>
      <c r="C32" s="23" t="s">
        <v>41</v>
      </c>
      <c r="D32" s="26">
        <v>156400</v>
      </c>
      <c r="E32" s="26">
        <v>4444.07</v>
      </c>
      <c r="F32" s="26">
        <f t="shared" si="0"/>
        <v>151955.93</v>
      </c>
    </row>
    <row r="33" spans="2:6" ht="15" customHeight="1" x14ac:dyDescent="0.3">
      <c r="B33" s="23" t="s">
        <v>42</v>
      </c>
      <c r="C33" s="23" t="s">
        <v>43</v>
      </c>
      <c r="D33" s="26">
        <v>2515500</v>
      </c>
      <c r="E33" s="26">
        <v>200682.54</v>
      </c>
      <c r="F33" s="26">
        <f t="shared" si="0"/>
        <v>2314817.46</v>
      </c>
    </row>
    <row r="34" spans="2:6" ht="15" customHeight="1" x14ac:dyDescent="0.3">
      <c r="B34" s="23" t="s">
        <v>44</v>
      </c>
      <c r="C34" s="23" t="s">
        <v>45</v>
      </c>
      <c r="D34" s="26">
        <v>1459020</v>
      </c>
      <c r="E34" s="26">
        <v>990380</v>
      </c>
      <c r="F34" s="26">
        <f t="shared" si="0"/>
        <v>468640</v>
      </c>
    </row>
    <row r="35" spans="2:6" ht="15" customHeight="1" x14ac:dyDescent="0.3">
      <c r="B35" s="23" t="s">
        <v>46</v>
      </c>
      <c r="C35" s="23" t="s">
        <v>47</v>
      </c>
      <c r="D35" s="26">
        <v>210264</v>
      </c>
      <c r="E35" s="26">
        <v>54013.52</v>
      </c>
      <c r="F35" s="26">
        <f t="shared" si="0"/>
        <v>156250.48000000001</v>
      </c>
    </row>
    <row r="36" spans="2:6" ht="15" customHeight="1" x14ac:dyDescent="0.3">
      <c r="B36" s="23" t="s">
        <v>48</v>
      </c>
      <c r="C36" s="23" t="s">
        <v>49</v>
      </c>
      <c r="D36" s="26">
        <v>7405497</v>
      </c>
      <c r="E36" s="26">
        <v>7405497</v>
      </c>
      <c r="F36" s="26">
        <f t="shared" si="0"/>
        <v>0</v>
      </c>
    </row>
    <row r="37" spans="2:6" ht="15" customHeight="1" x14ac:dyDescent="0.3">
      <c r="B37" s="23" t="s">
        <v>50</v>
      </c>
      <c r="C37" s="23" t="s">
        <v>51</v>
      </c>
      <c r="D37" s="26">
        <v>0</v>
      </c>
      <c r="E37" s="26">
        <v>0</v>
      </c>
      <c r="F37" s="26">
        <f t="shared" si="0"/>
        <v>0</v>
      </c>
    </row>
    <row r="38" spans="2:6" ht="15" customHeight="1" x14ac:dyDescent="0.3">
      <c r="B38" s="23" t="s">
        <v>52</v>
      </c>
      <c r="C38" s="23" t="s">
        <v>53</v>
      </c>
      <c r="D38" s="26">
        <v>325215</v>
      </c>
      <c r="E38" s="26">
        <v>30844.74</v>
      </c>
      <c r="F38" s="26">
        <f t="shared" si="0"/>
        <v>294370.26</v>
      </c>
    </row>
    <row r="39" spans="2:6" ht="15" customHeight="1" x14ac:dyDescent="0.3">
      <c r="B39" s="23" t="s">
        <v>54</v>
      </c>
      <c r="C39" s="23" t="s">
        <v>55</v>
      </c>
      <c r="D39" s="26">
        <v>543808</v>
      </c>
      <c r="E39" s="26">
        <v>365246.55</v>
      </c>
      <c r="F39" s="26">
        <f t="shared" si="0"/>
        <v>178561.45</v>
      </c>
    </row>
    <row r="40" spans="2:6" ht="15" customHeight="1" x14ac:dyDescent="0.3">
      <c r="B40" s="23" t="s">
        <v>56</v>
      </c>
      <c r="C40" s="23" t="s">
        <v>57</v>
      </c>
      <c r="D40" s="26">
        <v>3257</v>
      </c>
      <c r="E40" s="26">
        <v>2375.63</v>
      </c>
      <c r="F40" s="26">
        <f t="shared" si="0"/>
        <v>881.36999999999989</v>
      </c>
    </row>
    <row r="41" spans="2:6" ht="15" customHeight="1" x14ac:dyDescent="0.3">
      <c r="B41" s="23" t="s">
        <v>58</v>
      </c>
      <c r="C41" s="23" t="s">
        <v>59</v>
      </c>
      <c r="D41" s="26">
        <v>115048</v>
      </c>
      <c r="E41" s="26">
        <v>3307.99</v>
      </c>
      <c r="F41" s="26">
        <f t="shared" si="0"/>
        <v>111740.01</v>
      </c>
    </row>
    <row r="42" spans="2:6" ht="15" customHeight="1" x14ac:dyDescent="0.3">
      <c r="B42" s="23" t="s">
        <v>60</v>
      </c>
      <c r="C42" s="23" t="s">
        <v>61</v>
      </c>
      <c r="D42" s="26">
        <v>226481</v>
      </c>
      <c r="E42" s="26">
        <v>207433.49</v>
      </c>
      <c r="F42" s="26">
        <f t="shared" si="0"/>
        <v>19047.510000000009</v>
      </c>
    </row>
    <row r="43" spans="2:6" ht="15" customHeight="1" x14ac:dyDescent="0.3">
      <c r="B43" s="23" t="s">
        <v>62</v>
      </c>
      <c r="C43" s="23" t="s">
        <v>63</v>
      </c>
      <c r="D43" s="26">
        <v>251165</v>
      </c>
      <c r="E43" s="26">
        <v>101603.21</v>
      </c>
      <c r="F43" s="26">
        <f t="shared" si="0"/>
        <v>149561.78999999998</v>
      </c>
    </row>
    <row r="44" spans="2:6" ht="15" customHeight="1" x14ac:dyDescent="0.3">
      <c r="B44" s="23" t="s">
        <v>64</v>
      </c>
      <c r="C44" s="23" t="s">
        <v>65</v>
      </c>
      <c r="D44" s="26">
        <v>227301</v>
      </c>
      <c r="E44" s="26">
        <v>122345.4</v>
      </c>
      <c r="F44" s="26">
        <f t="shared" si="0"/>
        <v>104955.6</v>
      </c>
    </row>
    <row r="45" spans="2:6" ht="15" customHeight="1" x14ac:dyDescent="0.3">
      <c r="B45" s="23" t="s">
        <v>66</v>
      </c>
      <c r="C45" s="23" t="s">
        <v>67</v>
      </c>
      <c r="D45" s="26">
        <v>1867604</v>
      </c>
      <c r="E45" s="26">
        <v>79896</v>
      </c>
      <c r="F45" s="26">
        <f t="shared" ref="F45:F76" si="1">+D45-E45</f>
        <v>1787708</v>
      </c>
    </row>
    <row r="46" spans="2:6" ht="15" customHeight="1" x14ac:dyDescent="0.3">
      <c r="B46" s="23" t="s">
        <v>68</v>
      </c>
      <c r="C46" s="23" t="s">
        <v>69</v>
      </c>
      <c r="D46" s="26">
        <v>58087</v>
      </c>
      <c r="E46" s="26">
        <v>58087</v>
      </c>
      <c r="F46" s="26">
        <f t="shared" si="1"/>
        <v>0</v>
      </c>
    </row>
    <row r="47" spans="2:6" ht="15" customHeight="1" x14ac:dyDescent="0.3">
      <c r="B47" s="23" t="s">
        <v>70</v>
      </c>
      <c r="C47" s="23" t="s">
        <v>71</v>
      </c>
      <c r="D47" s="26">
        <v>954250</v>
      </c>
      <c r="E47" s="26">
        <v>558394.56000000006</v>
      </c>
      <c r="F47" s="26">
        <f t="shared" si="1"/>
        <v>395855.43999999994</v>
      </c>
    </row>
    <row r="48" spans="2:6" ht="15" customHeight="1" x14ac:dyDescent="0.3">
      <c r="B48" s="23" t="s">
        <v>72</v>
      </c>
      <c r="C48" s="23" t="s">
        <v>57</v>
      </c>
      <c r="D48" s="26">
        <v>161144</v>
      </c>
      <c r="E48" s="26">
        <v>124085.28</v>
      </c>
      <c r="F48" s="26">
        <f t="shared" si="1"/>
        <v>37058.720000000001</v>
      </c>
    </row>
    <row r="49" spans="2:6" ht="15" customHeight="1" x14ac:dyDescent="0.3">
      <c r="B49" s="23" t="s">
        <v>73</v>
      </c>
      <c r="C49" s="23" t="s">
        <v>74</v>
      </c>
      <c r="D49" s="26">
        <v>1064025</v>
      </c>
      <c r="E49" s="26">
        <v>513372.72</v>
      </c>
      <c r="F49" s="26">
        <f t="shared" si="1"/>
        <v>550652.28</v>
      </c>
    </row>
    <row r="50" spans="2:6" ht="15" customHeight="1" x14ac:dyDescent="0.3">
      <c r="B50" s="23" t="s">
        <v>75</v>
      </c>
      <c r="C50" s="23" t="s">
        <v>76</v>
      </c>
      <c r="D50" s="26">
        <v>182159</v>
      </c>
      <c r="E50" s="26">
        <v>90605.5</v>
      </c>
      <c r="F50" s="26">
        <f t="shared" si="1"/>
        <v>91553.5</v>
      </c>
    </row>
    <row r="51" spans="2:6" ht="15" customHeight="1" x14ac:dyDescent="0.3">
      <c r="B51" s="23" t="s">
        <v>77</v>
      </c>
      <c r="C51" s="23" t="s">
        <v>78</v>
      </c>
      <c r="D51" s="26">
        <v>258857</v>
      </c>
      <c r="E51" s="26">
        <f>224540.34-10602.9</f>
        <v>213937.44</v>
      </c>
      <c r="F51" s="26">
        <f t="shared" si="1"/>
        <v>44919.56</v>
      </c>
    </row>
    <row r="52" spans="2:6" ht="15" customHeight="1" x14ac:dyDescent="0.3">
      <c r="B52" s="23" t="s">
        <v>79</v>
      </c>
      <c r="C52" s="23" t="s">
        <v>80</v>
      </c>
      <c r="D52" s="26">
        <v>331596</v>
      </c>
      <c r="E52" s="26">
        <v>152748.68</v>
      </c>
      <c r="F52" s="26">
        <f t="shared" si="1"/>
        <v>178847.32</v>
      </c>
    </row>
    <row r="53" spans="2:6" ht="15" customHeight="1" x14ac:dyDescent="0.3">
      <c r="B53" s="23" t="s">
        <v>81</v>
      </c>
      <c r="C53" s="23" t="s">
        <v>82</v>
      </c>
      <c r="D53" s="26">
        <v>460190</v>
      </c>
      <c r="E53" s="26">
        <v>1500</v>
      </c>
      <c r="F53" s="26">
        <f t="shared" si="1"/>
        <v>458690</v>
      </c>
    </row>
    <row r="54" spans="2:6" ht="15" customHeight="1" x14ac:dyDescent="0.3">
      <c r="B54" s="23" t="s">
        <v>83</v>
      </c>
      <c r="C54" s="23" t="s">
        <v>84</v>
      </c>
      <c r="D54" s="26">
        <v>513492</v>
      </c>
      <c r="E54" s="26">
        <v>513492</v>
      </c>
      <c r="F54" s="26">
        <f t="shared" si="1"/>
        <v>0</v>
      </c>
    </row>
    <row r="55" spans="2:6" ht="15" customHeight="1" x14ac:dyDescent="0.3">
      <c r="B55" s="23" t="s">
        <v>85</v>
      </c>
      <c r="C55" s="23" t="s">
        <v>86</v>
      </c>
      <c r="D55" s="26">
        <v>45806</v>
      </c>
      <c r="E55" s="26">
        <v>16267.39</v>
      </c>
      <c r="F55" s="26">
        <f t="shared" si="1"/>
        <v>29538.61</v>
      </c>
    </row>
    <row r="56" spans="2:6" ht="15" customHeight="1" x14ac:dyDescent="0.3">
      <c r="B56" s="23" t="s">
        <v>87</v>
      </c>
      <c r="C56" s="23" t="s">
        <v>88</v>
      </c>
      <c r="D56" s="26">
        <v>7669830</v>
      </c>
      <c r="E56" s="26">
        <v>1626380</v>
      </c>
      <c r="F56" s="26">
        <f t="shared" si="1"/>
        <v>6043450</v>
      </c>
    </row>
    <row r="57" spans="2:6" ht="15" customHeight="1" x14ac:dyDescent="0.3">
      <c r="B57" s="23" t="s">
        <v>89</v>
      </c>
      <c r="C57" s="23" t="s">
        <v>57</v>
      </c>
      <c r="D57" s="26">
        <v>11718884</v>
      </c>
      <c r="E57" s="26">
        <v>0</v>
      </c>
      <c r="F57" s="26">
        <f t="shared" si="1"/>
        <v>11718884</v>
      </c>
    </row>
    <row r="58" spans="2:6" ht="15" customHeight="1" x14ac:dyDescent="0.3">
      <c r="B58" s="23" t="s">
        <v>90</v>
      </c>
      <c r="C58" s="23" t="s">
        <v>91</v>
      </c>
      <c r="D58" s="26">
        <v>194311</v>
      </c>
      <c r="E58" s="26">
        <v>119278.82</v>
      </c>
      <c r="F58" s="26">
        <f t="shared" si="1"/>
        <v>75032.179999999993</v>
      </c>
    </row>
    <row r="59" spans="2:6" ht="15" customHeight="1" x14ac:dyDescent="0.3">
      <c r="B59" s="23" t="s">
        <v>92</v>
      </c>
      <c r="C59" s="23" t="s">
        <v>93</v>
      </c>
      <c r="D59" s="26">
        <v>50509</v>
      </c>
      <c r="E59" s="26">
        <v>36513.78</v>
      </c>
      <c r="F59" s="26">
        <f t="shared" si="1"/>
        <v>13995.220000000001</v>
      </c>
    </row>
    <row r="60" spans="2:6" ht="15" customHeight="1" x14ac:dyDescent="0.3">
      <c r="B60" s="23" t="s">
        <v>94</v>
      </c>
      <c r="C60" s="23" t="s">
        <v>95</v>
      </c>
      <c r="D60" s="26">
        <v>0</v>
      </c>
      <c r="E60" s="26">
        <v>0</v>
      </c>
      <c r="F60" s="26">
        <f t="shared" si="1"/>
        <v>0</v>
      </c>
    </row>
    <row r="61" spans="2:6" ht="15" customHeight="1" x14ac:dyDescent="0.3">
      <c r="B61" s="23" t="s">
        <v>96</v>
      </c>
      <c r="C61" s="23" t="s">
        <v>97</v>
      </c>
      <c r="D61" s="26">
        <v>197897</v>
      </c>
      <c r="E61" s="26">
        <v>83566.14</v>
      </c>
      <c r="F61" s="26">
        <f t="shared" si="1"/>
        <v>114330.86</v>
      </c>
    </row>
    <row r="62" spans="2:6" ht="15" customHeight="1" x14ac:dyDescent="0.3">
      <c r="B62" s="23" t="s">
        <v>98</v>
      </c>
      <c r="C62" s="23" t="s">
        <v>99</v>
      </c>
      <c r="D62" s="26">
        <v>16534</v>
      </c>
      <c r="E62" s="26">
        <v>8969.16</v>
      </c>
      <c r="F62" s="26">
        <f t="shared" si="1"/>
        <v>7564.84</v>
      </c>
    </row>
    <row r="63" spans="2:6" ht="15" customHeight="1" x14ac:dyDescent="0.3">
      <c r="B63" s="23" t="s">
        <v>100</v>
      </c>
      <c r="C63" s="23" t="s">
        <v>57</v>
      </c>
      <c r="D63" s="26">
        <v>900000</v>
      </c>
      <c r="E63" s="26">
        <v>0</v>
      </c>
      <c r="F63" s="26">
        <f t="shared" si="1"/>
        <v>900000</v>
      </c>
    </row>
    <row r="64" spans="2:6" ht="15" customHeight="1" x14ac:dyDescent="0.3">
      <c r="B64" s="23" t="s">
        <v>101</v>
      </c>
      <c r="C64" s="23" t="s">
        <v>102</v>
      </c>
      <c r="D64" s="26">
        <v>786357</v>
      </c>
      <c r="E64" s="26">
        <v>785200</v>
      </c>
      <c r="F64" s="26">
        <f t="shared" si="1"/>
        <v>1157</v>
      </c>
    </row>
    <row r="65" spans="2:6" ht="15" customHeight="1" x14ac:dyDescent="0.3">
      <c r="B65" s="23" t="s">
        <v>103</v>
      </c>
      <c r="C65" s="23" t="s">
        <v>104</v>
      </c>
      <c r="D65" s="26">
        <v>298162</v>
      </c>
      <c r="E65" s="26">
        <v>181884.36</v>
      </c>
      <c r="F65" s="26">
        <f t="shared" si="1"/>
        <v>116277.64000000001</v>
      </c>
    </row>
    <row r="66" spans="2:6" ht="15" customHeight="1" x14ac:dyDescent="0.3">
      <c r="B66" s="23" t="s">
        <v>105</v>
      </c>
      <c r="C66" s="23" t="s">
        <v>106</v>
      </c>
      <c r="D66" s="26">
        <v>3953692</v>
      </c>
      <c r="E66" s="26">
        <v>2296261.7999999998</v>
      </c>
      <c r="F66" s="26">
        <f t="shared" si="1"/>
        <v>1657430.2000000002</v>
      </c>
    </row>
    <row r="67" spans="2:6" ht="15" customHeight="1" x14ac:dyDescent="0.3">
      <c r="B67" s="23" t="s">
        <v>107</v>
      </c>
      <c r="C67" s="23" t="s">
        <v>108</v>
      </c>
      <c r="D67" s="26">
        <v>236130</v>
      </c>
      <c r="E67" s="26">
        <v>140755</v>
      </c>
      <c r="F67" s="26">
        <f t="shared" si="1"/>
        <v>95375</v>
      </c>
    </row>
    <row r="68" spans="2:6" ht="15" customHeight="1" x14ac:dyDescent="0.3">
      <c r="B68" s="23" t="s">
        <v>109</v>
      </c>
      <c r="C68" s="23" t="s">
        <v>110</v>
      </c>
      <c r="D68" s="26">
        <v>111665</v>
      </c>
      <c r="E68" s="26">
        <v>63400</v>
      </c>
      <c r="F68" s="26">
        <f t="shared" si="1"/>
        <v>48265</v>
      </c>
    </row>
    <row r="69" spans="2:6" ht="15" customHeight="1" x14ac:dyDescent="0.3">
      <c r="B69" s="23" t="s">
        <v>111</v>
      </c>
      <c r="C69" s="23" t="s">
        <v>43</v>
      </c>
      <c r="D69" s="26">
        <v>432571</v>
      </c>
      <c r="E69" s="26">
        <v>178625</v>
      </c>
      <c r="F69" s="26">
        <f t="shared" si="1"/>
        <v>253946</v>
      </c>
    </row>
    <row r="70" spans="2:6" ht="15" customHeight="1" x14ac:dyDescent="0.3">
      <c r="B70" s="23" t="s">
        <v>112</v>
      </c>
      <c r="C70" s="23" t="s">
        <v>113</v>
      </c>
      <c r="D70" s="26">
        <v>56934</v>
      </c>
      <c r="E70" s="26">
        <v>0</v>
      </c>
      <c r="F70" s="26">
        <f t="shared" si="1"/>
        <v>56934</v>
      </c>
    </row>
    <row r="71" spans="2:6" ht="15" customHeight="1" x14ac:dyDescent="0.3">
      <c r="B71" s="23" t="s">
        <v>114</v>
      </c>
      <c r="C71" s="23" t="s">
        <v>115</v>
      </c>
      <c r="D71" s="26">
        <v>733395</v>
      </c>
      <c r="E71" s="26">
        <v>30544.880000000001</v>
      </c>
      <c r="F71" s="26">
        <f t="shared" si="1"/>
        <v>702850.12</v>
      </c>
    </row>
    <row r="72" spans="2:6" ht="15" customHeight="1" x14ac:dyDescent="0.3">
      <c r="B72" s="23" t="s">
        <v>116</v>
      </c>
      <c r="C72" s="23" t="s">
        <v>117</v>
      </c>
      <c r="D72" s="26">
        <v>1215340</v>
      </c>
      <c r="E72" s="26">
        <v>1215340</v>
      </c>
      <c r="F72" s="26">
        <f t="shared" si="1"/>
        <v>0</v>
      </c>
    </row>
    <row r="73" spans="2:6" ht="15" customHeight="1" x14ac:dyDescent="0.3">
      <c r="B73" s="23" t="s">
        <v>118</v>
      </c>
      <c r="C73" s="23" t="s">
        <v>119</v>
      </c>
      <c r="D73" s="26">
        <v>1358125</v>
      </c>
      <c r="E73" s="26">
        <v>1335253.6100000001</v>
      </c>
      <c r="F73" s="26">
        <f t="shared" si="1"/>
        <v>22871.389999999898</v>
      </c>
    </row>
    <row r="74" spans="2:6" ht="15" customHeight="1" x14ac:dyDescent="0.3">
      <c r="B74" s="23" t="s">
        <v>120</v>
      </c>
      <c r="C74" s="23" t="s">
        <v>57</v>
      </c>
      <c r="D74" s="26">
        <v>7061550</v>
      </c>
      <c r="E74" s="26">
        <v>0</v>
      </c>
      <c r="F74" s="26">
        <f t="shared" si="1"/>
        <v>7061550</v>
      </c>
    </row>
    <row r="75" spans="2:6" ht="15" customHeight="1" x14ac:dyDescent="0.3">
      <c r="B75" s="23" t="s">
        <v>121</v>
      </c>
      <c r="C75" s="23" t="s">
        <v>122</v>
      </c>
      <c r="D75" s="26">
        <v>401932</v>
      </c>
      <c r="E75" s="26">
        <v>0</v>
      </c>
      <c r="F75" s="26">
        <f t="shared" si="1"/>
        <v>401932</v>
      </c>
    </row>
    <row r="76" spans="2:6" ht="15" customHeight="1" x14ac:dyDescent="0.3">
      <c r="B76" s="23" t="s">
        <v>123</v>
      </c>
      <c r="C76" s="23" t="s">
        <v>124</v>
      </c>
      <c r="D76" s="26">
        <v>157156</v>
      </c>
      <c r="E76" s="26">
        <v>57437.04</v>
      </c>
      <c r="F76" s="26">
        <f t="shared" si="1"/>
        <v>99718.959999999992</v>
      </c>
    </row>
    <row r="77" spans="2:6" ht="15" customHeight="1" x14ac:dyDescent="0.3">
      <c r="B77" s="23" t="s">
        <v>125</v>
      </c>
      <c r="C77" s="23" t="s">
        <v>126</v>
      </c>
      <c r="D77" s="26">
        <v>1082440</v>
      </c>
      <c r="E77" s="26">
        <v>34975</v>
      </c>
      <c r="F77" s="26">
        <f t="shared" ref="F77:F84" si="2">+D77-E77</f>
        <v>1047465</v>
      </c>
    </row>
    <row r="78" spans="2:6" ht="15" customHeight="1" x14ac:dyDescent="0.3">
      <c r="B78" s="23" t="s">
        <v>127</v>
      </c>
      <c r="C78" s="23" t="s">
        <v>128</v>
      </c>
      <c r="D78" s="26">
        <v>1436228</v>
      </c>
      <c r="E78" s="26">
        <v>0</v>
      </c>
      <c r="F78" s="26">
        <f t="shared" si="2"/>
        <v>1436228</v>
      </c>
    </row>
    <row r="79" spans="2:6" ht="15" customHeight="1" x14ac:dyDescent="0.3">
      <c r="B79" s="23" t="s">
        <v>129</v>
      </c>
      <c r="C79" s="23" t="s">
        <v>130</v>
      </c>
      <c r="D79" s="26">
        <v>1671000</v>
      </c>
      <c r="E79" s="26">
        <v>45600</v>
      </c>
      <c r="F79" s="26">
        <f t="shared" si="2"/>
        <v>1625400</v>
      </c>
    </row>
    <row r="80" spans="2:6" ht="15" customHeight="1" x14ac:dyDescent="0.3">
      <c r="B80" s="23" t="s">
        <v>131</v>
      </c>
      <c r="C80" s="23" t="s">
        <v>132</v>
      </c>
      <c r="D80" s="26">
        <v>4940000</v>
      </c>
      <c r="E80" s="26">
        <v>1312152.81</v>
      </c>
      <c r="F80" s="26">
        <f t="shared" si="2"/>
        <v>3627847.19</v>
      </c>
    </row>
    <row r="81" spans="2:6" ht="15" customHeight="1" x14ac:dyDescent="0.3">
      <c r="B81" s="23" t="s">
        <v>133</v>
      </c>
      <c r="C81" s="23" t="s">
        <v>134</v>
      </c>
      <c r="D81" s="26">
        <v>0</v>
      </c>
      <c r="E81" s="26">
        <v>0</v>
      </c>
      <c r="F81" s="26">
        <f t="shared" si="2"/>
        <v>0</v>
      </c>
    </row>
    <row r="82" spans="2:6" ht="15" customHeight="1" x14ac:dyDescent="0.3">
      <c r="B82" s="23" t="s">
        <v>135</v>
      </c>
      <c r="C82" s="23" t="s">
        <v>136</v>
      </c>
      <c r="D82" s="26">
        <v>3032000</v>
      </c>
      <c r="E82" s="26">
        <v>1698008.05</v>
      </c>
      <c r="F82" s="26">
        <f t="shared" si="2"/>
        <v>1333991.95</v>
      </c>
    </row>
    <row r="83" spans="2:6" ht="15" customHeight="1" x14ac:dyDescent="0.3">
      <c r="B83" s="23" t="s">
        <v>137</v>
      </c>
      <c r="C83" s="23" t="s">
        <v>138</v>
      </c>
      <c r="D83" s="26">
        <v>0</v>
      </c>
      <c r="E83" s="26">
        <v>0</v>
      </c>
      <c r="F83" s="26">
        <f t="shared" si="2"/>
        <v>0</v>
      </c>
    </row>
    <row r="84" spans="2:6" ht="15" customHeight="1" x14ac:dyDescent="0.3">
      <c r="B84" s="23" t="s">
        <v>139</v>
      </c>
      <c r="C84" s="23" t="s">
        <v>140</v>
      </c>
      <c r="D84" s="26">
        <v>997000</v>
      </c>
      <c r="E84" s="26">
        <v>318241.09999999998</v>
      </c>
      <c r="F84" s="26">
        <f t="shared" si="2"/>
        <v>678758.9</v>
      </c>
    </row>
    <row r="85" spans="2:6" ht="15" customHeight="1" x14ac:dyDescent="0.3">
      <c r="B85" s="22" t="s">
        <v>237</v>
      </c>
      <c r="C85" s="24"/>
      <c r="D85" s="27">
        <f>SUM(D13:D84)</f>
        <v>227099325</v>
      </c>
      <c r="E85" s="27">
        <f>SUM(E13:E84)</f>
        <v>82828560.449999973</v>
      </c>
      <c r="F85" s="27">
        <f>SUM(F13:F84)</f>
        <v>144270764.55000004</v>
      </c>
    </row>
    <row r="86" spans="2:6" ht="15" customHeight="1" x14ac:dyDescent="0.3">
      <c r="B86" s="2"/>
      <c r="C86" s="2"/>
      <c r="D86" s="28"/>
      <c r="E86" s="28"/>
      <c r="F86" s="28"/>
    </row>
    <row r="87" spans="2:6" ht="15" customHeight="1" x14ac:dyDescent="0.3">
      <c r="B87" s="2"/>
      <c r="C87" s="2"/>
      <c r="D87" s="28"/>
      <c r="E87" s="28"/>
      <c r="F87" s="28"/>
    </row>
    <row r="88" spans="2:6" ht="15" customHeight="1" x14ac:dyDescent="0.3">
      <c r="B88" s="5" t="s">
        <v>229</v>
      </c>
      <c r="C88" s="2"/>
      <c r="D88" s="28"/>
      <c r="E88" s="28"/>
      <c r="F88" s="28"/>
    </row>
    <row r="89" spans="2:6" ht="15" customHeight="1" x14ac:dyDescent="0.3">
      <c r="B89" s="2"/>
      <c r="C89" s="2"/>
      <c r="D89" s="28"/>
      <c r="E89" s="28"/>
      <c r="F89" s="28"/>
    </row>
    <row r="90" spans="2:6" ht="30" x14ac:dyDescent="0.3">
      <c r="B90" s="4" t="s">
        <v>0</v>
      </c>
      <c r="C90" s="4" t="s">
        <v>1</v>
      </c>
      <c r="D90" s="25" t="s">
        <v>223</v>
      </c>
      <c r="E90" s="25" t="s">
        <v>225</v>
      </c>
      <c r="F90" s="25" t="s">
        <v>224</v>
      </c>
    </row>
    <row r="91" spans="2:6" ht="15" customHeight="1" x14ac:dyDescent="0.3">
      <c r="B91" s="23" t="s">
        <v>2</v>
      </c>
      <c r="C91" s="23" t="s">
        <v>3</v>
      </c>
      <c r="D91" s="26">
        <v>2403213</v>
      </c>
      <c r="E91" s="26">
        <v>1667643.16</v>
      </c>
      <c r="F91" s="26">
        <f t="shared" ref="F91:F138" si="3">+D91-E91</f>
        <v>735569.84000000008</v>
      </c>
    </row>
    <row r="92" spans="2:6" ht="15" customHeight="1" x14ac:dyDescent="0.3">
      <c r="B92" s="23" t="s">
        <v>4</v>
      </c>
      <c r="C92" s="23" t="s">
        <v>5</v>
      </c>
      <c r="D92" s="26">
        <v>200268</v>
      </c>
      <c r="E92" s="26">
        <v>137117.04999999999</v>
      </c>
      <c r="F92" s="26">
        <f t="shared" si="3"/>
        <v>63150.950000000012</v>
      </c>
    </row>
    <row r="93" spans="2:6" ht="15" customHeight="1" x14ac:dyDescent="0.3">
      <c r="B93" s="23" t="s">
        <v>6</v>
      </c>
      <c r="C93" s="23" t="s">
        <v>7</v>
      </c>
      <c r="D93" s="26">
        <v>598801</v>
      </c>
      <c r="E93" s="26">
        <v>415095</v>
      </c>
      <c r="F93" s="26">
        <f t="shared" si="3"/>
        <v>183706</v>
      </c>
    </row>
    <row r="94" spans="2:6" ht="15" customHeight="1" x14ac:dyDescent="0.3">
      <c r="B94" s="23" t="s">
        <v>8</v>
      </c>
      <c r="C94" s="23" t="s">
        <v>9</v>
      </c>
      <c r="D94" s="26">
        <v>96129</v>
      </c>
      <c r="E94" s="26">
        <v>48600</v>
      </c>
      <c r="F94" s="26">
        <f t="shared" si="3"/>
        <v>47529</v>
      </c>
    </row>
    <row r="95" spans="2:6" ht="15" customHeight="1" x14ac:dyDescent="0.3">
      <c r="B95" s="23" t="s">
        <v>18</v>
      </c>
      <c r="C95" s="23" t="s">
        <v>19</v>
      </c>
      <c r="D95" s="26">
        <v>120160</v>
      </c>
      <c r="E95" s="26">
        <v>16490</v>
      </c>
      <c r="F95" s="26">
        <f t="shared" si="3"/>
        <v>103670</v>
      </c>
    </row>
    <row r="96" spans="2:6" ht="15" customHeight="1" x14ac:dyDescent="0.3">
      <c r="B96" s="23" t="s">
        <v>20</v>
      </c>
      <c r="C96" s="23" t="s">
        <v>21</v>
      </c>
      <c r="D96" s="26">
        <v>24609</v>
      </c>
      <c r="E96" s="26">
        <v>17968.87</v>
      </c>
      <c r="F96" s="26">
        <f t="shared" si="3"/>
        <v>6640.130000000001</v>
      </c>
    </row>
    <row r="97" spans="2:6" ht="15" customHeight="1" x14ac:dyDescent="0.3">
      <c r="B97" s="23" t="s">
        <v>22</v>
      </c>
      <c r="C97" s="23" t="s">
        <v>23</v>
      </c>
      <c r="D97" s="26">
        <v>13819</v>
      </c>
      <c r="E97" s="26">
        <v>1397.23</v>
      </c>
      <c r="F97" s="26">
        <f t="shared" si="3"/>
        <v>12421.77</v>
      </c>
    </row>
    <row r="98" spans="2:6" ht="15" customHeight="1" x14ac:dyDescent="0.3">
      <c r="B98" s="23" t="s">
        <v>24</v>
      </c>
      <c r="C98" s="23" t="s">
        <v>25</v>
      </c>
      <c r="D98" s="26">
        <v>2500</v>
      </c>
      <c r="E98" s="26">
        <v>653.5</v>
      </c>
      <c r="F98" s="26">
        <f t="shared" si="3"/>
        <v>1846.5</v>
      </c>
    </row>
    <row r="99" spans="2:6" ht="15" customHeight="1" x14ac:dyDescent="0.3">
      <c r="B99" s="23" t="s">
        <v>26</v>
      </c>
      <c r="C99" s="23" t="s">
        <v>27</v>
      </c>
      <c r="D99" s="26">
        <v>211</v>
      </c>
      <c r="E99" s="26">
        <v>0</v>
      </c>
      <c r="F99" s="26">
        <f t="shared" si="3"/>
        <v>211</v>
      </c>
    </row>
    <row r="100" spans="2:6" ht="15" customHeight="1" x14ac:dyDescent="0.3">
      <c r="B100" s="23" t="s">
        <v>28</v>
      </c>
      <c r="C100" s="23" t="s">
        <v>29</v>
      </c>
      <c r="D100" s="26">
        <v>3750</v>
      </c>
      <c r="E100" s="26">
        <v>0</v>
      </c>
      <c r="F100" s="26">
        <f t="shared" si="3"/>
        <v>3750</v>
      </c>
    </row>
    <row r="101" spans="2:6" ht="15" customHeight="1" x14ac:dyDescent="0.3">
      <c r="B101" s="23" t="s">
        <v>32</v>
      </c>
      <c r="C101" s="23" t="s">
        <v>142</v>
      </c>
      <c r="D101" s="26">
        <v>10547</v>
      </c>
      <c r="E101" s="26">
        <v>1397.65</v>
      </c>
      <c r="F101" s="26">
        <f t="shared" si="3"/>
        <v>9149.35</v>
      </c>
    </row>
    <row r="102" spans="2:6" ht="15" customHeight="1" x14ac:dyDescent="0.3">
      <c r="B102" s="23" t="s">
        <v>34</v>
      </c>
      <c r="C102" s="23" t="s">
        <v>143</v>
      </c>
      <c r="D102" s="26">
        <v>7314</v>
      </c>
      <c r="E102" s="26">
        <v>3549.79</v>
      </c>
      <c r="F102" s="26">
        <f t="shared" si="3"/>
        <v>3764.21</v>
      </c>
    </row>
    <row r="103" spans="2:6" ht="15" customHeight="1" x14ac:dyDescent="0.3">
      <c r="B103" s="23" t="s">
        <v>38</v>
      </c>
      <c r="C103" s="23" t="s">
        <v>144</v>
      </c>
      <c r="D103" s="26">
        <v>0</v>
      </c>
      <c r="E103" s="26">
        <v>0</v>
      </c>
      <c r="F103" s="26">
        <f t="shared" si="3"/>
        <v>0</v>
      </c>
    </row>
    <row r="104" spans="2:6" ht="15" customHeight="1" x14ac:dyDescent="0.3">
      <c r="B104" s="23" t="s">
        <v>40</v>
      </c>
      <c r="C104" s="23" t="s">
        <v>145</v>
      </c>
      <c r="D104" s="26">
        <v>17967</v>
      </c>
      <c r="E104" s="26">
        <v>15</v>
      </c>
      <c r="F104" s="26">
        <f t="shared" si="3"/>
        <v>17952</v>
      </c>
    </row>
    <row r="105" spans="2:6" ht="15" customHeight="1" x14ac:dyDescent="0.3">
      <c r="B105" s="23" t="s">
        <v>42</v>
      </c>
      <c r="C105" s="23" t="s">
        <v>43</v>
      </c>
      <c r="D105" s="26">
        <v>750</v>
      </c>
      <c r="E105" s="26">
        <v>750</v>
      </c>
      <c r="F105" s="26">
        <f t="shared" si="3"/>
        <v>0</v>
      </c>
    </row>
    <row r="106" spans="2:6" ht="15" customHeight="1" x14ac:dyDescent="0.3">
      <c r="B106" s="23" t="s">
        <v>44</v>
      </c>
      <c r="C106" s="23" t="s">
        <v>45</v>
      </c>
      <c r="D106" s="26">
        <v>111583</v>
      </c>
      <c r="E106" s="26">
        <v>15150</v>
      </c>
      <c r="F106" s="26">
        <f t="shared" si="3"/>
        <v>96433</v>
      </c>
    </row>
    <row r="107" spans="2:6" ht="15" customHeight="1" x14ac:dyDescent="0.3">
      <c r="B107" s="23" t="s">
        <v>46</v>
      </c>
      <c r="C107" s="23" t="s">
        <v>146</v>
      </c>
      <c r="D107" s="26">
        <v>11682</v>
      </c>
      <c r="E107" s="26">
        <v>5200.63</v>
      </c>
      <c r="F107" s="26">
        <f t="shared" si="3"/>
        <v>6481.37</v>
      </c>
    </row>
    <row r="108" spans="2:6" ht="15" customHeight="1" x14ac:dyDescent="0.3">
      <c r="B108" s="23" t="s">
        <v>48</v>
      </c>
      <c r="C108" s="23" t="s">
        <v>49</v>
      </c>
      <c r="D108" s="26">
        <v>38449</v>
      </c>
      <c r="E108" s="26">
        <v>36873.33</v>
      </c>
      <c r="F108" s="26">
        <f t="shared" si="3"/>
        <v>1575.6699999999983</v>
      </c>
    </row>
    <row r="109" spans="2:6" ht="15" customHeight="1" x14ac:dyDescent="0.3">
      <c r="B109" s="23" t="s">
        <v>52</v>
      </c>
      <c r="C109" s="23" t="s">
        <v>147</v>
      </c>
      <c r="D109" s="26">
        <v>11080</v>
      </c>
      <c r="E109" s="26">
        <v>5163.49</v>
      </c>
      <c r="F109" s="26">
        <f t="shared" si="3"/>
        <v>5916.51</v>
      </c>
    </row>
    <row r="110" spans="2:6" ht="15" customHeight="1" x14ac:dyDescent="0.3">
      <c r="B110" s="23" t="s">
        <v>54</v>
      </c>
      <c r="C110" s="23" t="s">
        <v>148</v>
      </c>
      <c r="D110" s="26">
        <v>93108</v>
      </c>
      <c r="E110" s="26">
        <v>64358.59</v>
      </c>
      <c r="F110" s="26">
        <f t="shared" si="3"/>
        <v>28749.410000000003</v>
      </c>
    </row>
    <row r="111" spans="2:6" ht="15" customHeight="1" x14ac:dyDescent="0.3">
      <c r="B111" s="23" t="s">
        <v>56</v>
      </c>
      <c r="C111" s="23" t="s">
        <v>57</v>
      </c>
      <c r="D111" s="26">
        <v>632</v>
      </c>
      <c r="E111" s="26">
        <v>459.24</v>
      </c>
      <c r="F111" s="26">
        <f t="shared" si="3"/>
        <v>172.76</v>
      </c>
    </row>
    <row r="112" spans="2:6" ht="15" customHeight="1" x14ac:dyDescent="0.3">
      <c r="B112" s="23" t="s">
        <v>60</v>
      </c>
      <c r="C112" s="23" t="s">
        <v>61</v>
      </c>
      <c r="D112" s="26">
        <v>86283</v>
      </c>
      <c r="E112" s="26">
        <v>134.19999999999999</v>
      </c>
      <c r="F112" s="26">
        <f t="shared" si="3"/>
        <v>86148.800000000003</v>
      </c>
    </row>
    <row r="113" spans="2:6" ht="15" customHeight="1" x14ac:dyDescent="0.3">
      <c r="B113" s="23" t="s">
        <v>62</v>
      </c>
      <c r="C113" s="23" t="s">
        <v>149</v>
      </c>
      <c r="D113" s="26">
        <v>9829</v>
      </c>
      <c r="E113" s="26">
        <v>4450.24</v>
      </c>
      <c r="F113" s="26">
        <f t="shared" si="3"/>
        <v>5378.76</v>
      </c>
    </row>
    <row r="114" spans="2:6" ht="15" customHeight="1" x14ac:dyDescent="0.3">
      <c r="B114" s="23" t="s">
        <v>64</v>
      </c>
      <c r="C114" s="23" t="s">
        <v>150</v>
      </c>
      <c r="D114" s="26">
        <v>6686</v>
      </c>
      <c r="E114" s="26">
        <v>6686</v>
      </c>
      <c r="F114" s="26">
        <f t="shared" si="3"/>
        <v>0</v>
      </c>
    </row>
    <row r="115" spans="2:6" ht="15" customHeight="1" x14ac:dyDescent="0.3">
      <c r="B115" s="23" t="s">
        <v>66</v>
      </c>
      <c r="C115" s="23" t="s">
        <v>151</v>
      </c>
      <c r="D115" s="26">
        <v>82662</v>
      </c>
      <c r="E115" s="26">
        <v>0</v>
      </c>
      <c r="F115" s="26">
        <f t="shared" si="3"/>
        <v>82662</v>
      </c>
    </row>
    <row r="116" spans="2:6" ht="15" customHeight="1" x14ac:dyDescent="0.3">
      <c r="B116" s="23" t="s">
        <v>68</v>
      </c>
      <c r="C116" s="23" t="s">
        <v>69</v>
      </c>
      <c r="D116" s="26">
        <v>7925</v>
      </c>
      <c r="E116" s="26">
        <v>3344.51</v>
      </c>
      <c r="F116" s="26">
        <f t="shared" si="3"/>
        <v>4580.49</v>
      </c>
    </row>
    <row r="117" spans="2:6" ht="15" customHeight="1" x14ac:dyDescent="0.3">
      <c r="B117" s="23" t="s">
        <v>70</v>
      </c>
      <c r="C117" s="23" t="s">
        <v>71</v>
      </c>
      <c r="D117" s="26">
        <v>53014</v>
      </c>
      <c r="E117" s="26">
        <v>28311.79</v>
      </c>
      <c r="F117" s="26">
        <f t="shared" si="3"/>
        <v>24702.21</v>
      </c>
    </row>
    <row r="118" spans="2:6" ht="15" customHeight="1" x14ac:dyDescent="0.3">
      <c r="B118" s="23" t="s">
        <v>73</v>
      </c>
      <c r="C118" s="23" t="s">
        <v>74</v>
      </c>
      <c r="D118" s="26">
        <v>80143</v>
      </c>
      <c r="E118" s="26">
        <v>62917.19</v>
      </c>
      <c r="F118" s="26">
        <f t="shared" si="3"/>
        <v>17225.809999999998</v>
      </c>
    </row>
    <row r="119" spans="2:6" ht="15" customHeight="1" x14ac:dyDescent="0.3">
      <c r="B119" s="23" t="s">
        <v>75</v>
      </c>
      <c r="C119" s="23" t="s">
        <v>76</v>
      </c>
      <c r="D119" s="26">
        <v>37195</v>
      </c>
      <c r="E119" s="26">
        <v>11171</v>
      </c>
      <c r="F119" s="26">
        <f t="shared" si="3"/>
        <v>26024</v>
      </c>
    </row>
    <row r="120" spans="2:6" ht="15" customHeight="1" x14ac:dyDescent="0.3">
      <c r="B120" s="23" t="s">
        <v>77</v>
      </c>
      <c r="C120" s="23" t="s">
        <v>78</v>
      </c>
      <c r="D120" s="26">
        <v>22318</v>
      </c>
      <c r="E120" s="26">
        <v>0</v>
      </c>
      <c r="F120" s="26">
        <f t="shared" si="3"/>
        <v>22318</v>
      </c>
    </row>
    <row r="121" spans="2:6" ht="15" customHeight="1" x14ac:dyDescent="0.3">
      <c r="B121" s="23" t="s">
        <v>79</v>
      </c>
      <c r="C121" s="23" t="s">
        <v>80</v>
      </c>
      <c r="D121" s="26">
        <v>18875</v>
      </c>
      <c r="E121" s="26">
        <v>15045.18</v>
      </c>
      <c r="F121" s="26">
        <f t="shared" si="3"/>
        <v>3829.8199999999997</v>
      </c>
    </row>
    <row r="122" spans="2:6" ht="15" customHeight="1" x14ac:dyDescent="0.3">
      <c r="B122" s="23" t="s">
        <v>83</v>
      </c>
      <c r="C122" s="23" t="s">
        <v>84</v>
      </c>
      <c r="D122" s="26">
        <v>13527</v>
      </c>
      <c r="E122" s="26">
        <v>13527</v>
      </c>
      <c r="F122" s="26">
        <f t="shared" si="3"/>
        <v>0</v>
      </c>
    </row>
    <row r="123" spans="2:6" ht="15" customHeight="1" x14ac:dyDescent="0.3">
      <c r="B123" s="23" t="s">
        <v>85</v>
      </c>
      <c r="C123" s="23" t="s">
        <v>86</v>
      </c>
      <c r="D123" s="26">
        <v>4187</v>
      </c>
      <c r="E123" s="26">
        <v>1314.56</v>
      </c>
      <c r="F123" s="26">
        <f t="shared" si="3"/>
        <v>2872.44</v>
      </c>
    </row>
    <row r="124" spans="2:6" ht="15" customHeight="1" x14ac:dyDescent="0.3">
      <c r="B124" s="23" t="s">
        <v>152</v>
      </c>
      <c r="C124" s="23" t="s">
        <v>153</v>
      </c>
      <c r="D124" s="26">
        <v>96706</v>
      </c>
      <c r="E124" s="26">
        <v>0</v>
      </c>
      <c r="F124" s="26">
        <f t="shared" si="3"/>
        <v>96706</v>
      </c>
    </row>
    <row r="125" spans="2:6" ht="15" customHeight="1" x14ac:dyDescent="0.3">
      <c r="B125" s="23" t="s">
        <v>94</v>
      </c>
      <c r="C125" s="23" t="s">
        <v>95</v>
      </c>
      <c r="D125" s="26">
        <v>0</v>
      </c>
      <c r="E125" s="26">
        <v>0</v>
      </c>
      <c r="F125" s="26">
        <f t="shared" si="3"/>
        <v>0</v>
      </c>
    </row>
    <row r="126" spans="2:6" ht="15" customHeight="1" x14ac:dyDescent="0.3">
      <c r="B126" s="23" t="s">
        <v>96</v>
      </c>
      <c r="C126" s="23" t="s">
        <v>154</v>
      </c>
      <c r="D126" s="26">
        <v>5821</v>
      </c>
      <c r="E126" s="26">
        <v>1267.67</v>
      </c>
      <c r="F126" s="26">
        <f t="shared" si="3"/>
        <v>4553.33</v>
      </c>
    </row>
    <row r="127" spans="2:6" ht="15" customHeight="1" x14ac:dyDescent="0.3">
      <c r="B127" s="23" t="s">
        <v>98</v>
      </c>
      <c r="C127" s="23" t="s">
        <v>155</v>
      </c>
      <c r="D127" s="26">
        <v>3315</v>
      </c>
      <c r="E127" s="26">
        <v>316</v>
      </c>
      <c r="F127" s="26">
        <f t="shared" si="3"/>
        <v>2999</v>
      </c>
    </row>
    <row r="128" spans="2:6" ht="15" customHeight="1" x14ac:dyDescent="0.3">
      <c r="B128" s="23" t="s">
        <v>103</v>
      </c>
      <c r="C128" s="23" t="s">
        <v>156</v>
      </c>
      <c r="D128" s="26">
        <v>10829</v>
      </c>
      <c r="E128" s="26">
        <v>5368.8</v>
      </c>
      <c r="F128" s="26">
        <f t="shared" si="3"/>
        <v>5460.2</v>
      </c>
    </row>
    <row r="129" spans="1:6" ht="15" customHeight="1" x14ac:dyDescent="0.3">
      <c r="B129" s="23" t="s">
        <v>105</v>
      </c>
      <c r="C129" s="23" t="s">
        <v>106</v>
      </c>
      <c r="D129" s="26">
        <v>348346</v>
      </c>
      <c r="E129" s="26">
        <v>103000</v>
      </c>
      <c r="F129" s="26">
        <f t="shared" si="3"/>
        <v>245346</v>
      </c>
    </row>
    <row r="130" spans="1:6" ht="15" customHeight="1" x14ac:dyDescent="0.3">
      <c r="B130" s="23" t="s">
        <v>109</v>
      </c>
      <c r="C130" s="23" t="s">
        <v>157</v>
      </c>
      <c r="D130" s="26">
        <v>366616</v>
      </c>
      <c r="E130" s="26">
        <v>121340</v>
      </c>
      <c r="F130" s="26">
        <f t="shared" si="3"/>
        <v>245276</v>
      </c>
    </row>
    <row r="131" spans="1:6" ht="15" customHeight="1" x14ac:dyDescent="0.3">
      <c r="B131" s="23" t="s">
        <v>114</v>
      </c>
      <c r="C131" s="23" t="s">
        <v>158</v>
      </c>
      <c r="D131" s="26">
        <v>34797</v>
      </c>
      <c r="E131" s="26">
        <v>0</v>
      </c>
      <c r="F131" s="26">
        <f t="shared" si="3"/>
        <v>34797</v>
      </c>
    </row>
    <row r="132" spans="1:6" ht="15" customHeight="1" x14ac:dyDescent="0.3">
      <c r="B132" s="23" t="s">
        <v>159</v>
      </c>
      <c r="C132" s="23" t="s">
        <v>160</v>
      </c>
      <c r="D132" s="26">
        <v>7963</v>
      </c>
      <c r="E132" s="26">
        <v>0</v>
      </c>
      <c r="F132" s="26">
        <f t="shared" si="3"/>
        <v>7963</v>
      </c>
    </row>
    <row r="133" spans="1:6" ht="15" customHeight="1" x14ac:dyDescent="0.3">
      <c r="B133" s="23" t="s">
        <v>116</v>
      </c>
      <c r="C133" s="23" t="s">
        <v>117</v>
      </c>
      <c r="D133" s="26">
        <v>50571</v>
      </c>
      <c r="E133" s="26">
        <v>5903.89</v>
      </c>
      <c r="F133" s="26">
        <f t="shared" si="3"/>
        <v>44667.11</v>
      </c>
    </row>
    <row r="134" spans="1:6" ht="15" customHeight="1" x14ac:dyDescent="0.3">
      <c r="B134" s="23" t="s">
        <v>118</v>
      </c>
      <c r="C134" s="23" t="s">
        <v>119</v>
      </c>
      <c r="D134" s="26">
        <v>10854</v>
      </c>
      <c r="E134" s="26">
        <v>9355.7900000000009</v>
      </c>
      <c r="F134" s="26">
        <f t="shared" si="3"/>
        <v>1498.2099999999991</v>
      </c>
    </row>
    <row r="135" spans="1:6" ht="15" customHeight="1" x14ac:dyDescent="0.3">
      <c r="B135" s="23" t="s">
        <v>121</v>
      </c>
      <c r="C135" s="23" t="s">
        <v>122</v>
      </c>
      <c r="D135" s="26">
        <v>11822</v>
      </c>
      <c r="E135" s="26">
        <v>0</v>
      </c>
      <c r="F135" s="26">
        <f t="shared" si="3"/>
        <v>11822</v>
      </c>
    </row>
    <row r="136" spans="1:6" ht="15" customHeight="1" x14ac:dyDescent="0.3">
      <c r="B136" s="23" t="s">
        <v>123</v>
      </c>
      <c r="C136" s="23" t="s">
        <v>161</v>
      </c>
      <c r="D136" s="26">
        <v>5996</v>
      </c>
      <c r="E136" s="26">
        <v>1091.5</v>
      </c>
      <c r="F136" s="26">
        <f t="shared" si="3"/>
        <v>4904.5</v>
      </c>
    </row>
    <row r="137" spans="1:6" ht="15" customHeight="1" x14ac:dyDescent="0.3">
      <c r="B137" s="23" t="s">
        <v>162</v>
      </c>
      <c r="C137" s="23" t="s">
        <v>163</v>
      </c>
      <c r="D137" s="26">
        <v>690538</v>
      </c>
      <c r="E137" s="26">
        <v>111758.8</v>
      </c>
      <c r="F137" s="26">
        <f t="shared" si="3"/>
        <v>578779.19999999995</v>
      </c>
    </row>
    <row r="138" spans="1:6" ht="15" customHeight="1" x14ac:dyDescent="0.3">
      <c r="B138" s="23" t="s">
        <v>125</v>
      </c>
      <c r="C138" s="23" t="s">
        <v>126</v>
      </c>
      <c r="D138" s="26">
        <v>0</v>
      </c>
      <c r="E138" s="26">
        <v>0</v>
      </c>
      <c r="F138" s="26">
        <f t="shared" si="3"/>
        <v>0</v>
      </c>
    </row>
    <row r="139" spans="1:6" ht="15" customHeight="1" x14ac:dyDescent="0.3">
      <c r="B139" s="22" t="s">
        <v>237</v>
      </c>
      <c r="C139" s="24"/>
      <c r="D139" s="27">
        <f>SUM(D91:D138)</f>
        <v>5833390</v>
      </c>
      <c r="E139" s="27">
        <f>SUM(E91:E138)</f>
        <v>2944186.6500000004</v>
      </c>
      <c r="F139" s="27">
        <f>SUM(F91:F138)</f>
        <v>2889203.3499999996</v>
      </c>
    </row>
    <row r="140" spans="1:6" s="20" customFormat="1" ht="15" customHeight="1" x14ac:dyDescent="0.3">
      <c r="A140" s="1"/>
      <c r="B140" s="19"/>
      <c r="C140" s="2"/>
      <c r="D140" s="29"/>
      <c r="E140" s="29"/>
      <c r="F140" s="29"/>
    </row>
    <row r="141" spans="1:6" s="20" customFormat="1" ht="15" customHeight="1" x14ac:dyDescent="0.3">
      <c r="A141" s="1"/>
      <c r="B141" s="19"/>
      <c r="C141" s="2"/>
      <c r="D141" s="29"/>
      <c r="E141" s="29"/>
      <c r="F141" s="29"/>
    </row>
    <row r="142" spans="1:6" s="20" customFormat="1" ht="15" customHeight="1" x14ac:dyDescent="0.3">
      <c r="A142" s="1"/>
      <c r="B142" s="19"/>
      <c r="C142" s="2"/>
      <c r="D142" s="29"/>
      <c r="E142" s="29"/>
      <c r="F142" s="29"/>
    </row>
    <row r="143" spans="1:6" s="20" customFormat="1" ht="15" customHeight="1" x14ac:dyDescent="0.3">
      <c r="A143" s="1"/>
      <c r="B143" s="19"/>
      <c r="C143" s="2"/>
      <c r="D143" s="29"/>
      <c r="E143" s="29"/>
      <c r="F143" s="29"/>
    </row>
    <row r="144" spans="1:6" s="20" customFormat="1" ht="15" customHeight="1" x14ac:dyDescent="0.3">
      <c r="A144" s="1"/>
      <c r="B144" s="19"/>
      <c r="C144" s="2"/>
      <c r="D144" s="29"/>
      <c r="E144" s="29"/>
      <c r="F144" s="29"/>
    </row>
    <row r="145" spans="1:6" s="20" customFormat="1" ht="15" customHeight="1" x14ac:dyDescent="0.3">
      <c r="A145" s="1"/>
      <c r="B145" s="19"/>
      <c r="C145" s="2"/>
      <c r="D145" s="29"/>
      <c r="E145" s="29"/>
      <c r="F145" s="29"/>
    </row>
    <row r="146" spans="1:6" ht="15" customHeight="1" x14ac:dyDescent="0.3">
      <c r="B146" s="7" t="s">
        <v>230</v>
      </c>
      <c r="C146" s="2"/>
      <c r="D146" s="28"/>
      <c r="E146" s="28"/>
      <c r="F146" s="28"/>
    </row>
    <row r="147" spans="1:6" ht="15" customHeight="1" x14ac:dyDescent="0.3">
      <c r="B147" s="2"/>
      <c r="C147" s="2"/>
      <c r="D147" s="28"/>
      <c r="E147" s="28"/>
      <c r="F147" s="28"/>
    </row>
    <row r="148" spans="1:6" ht="30" x14ac:dyDescent="0.3">
      <c r="B148" s="4" t="s">
        <v>0</v>
      </c>
      <c r="C148" s="4" t="s">
        <v>1</v>
      </c>
      <c r="D148" s="25" t="s">
        <v>223</v>
      </c>
      <c r="E148" s="25" t="s">
        <v>225</v>
      </c>
      <c r="F148" s="25" t="s">
        <v>224</v>
      </c>
    </row>
    <row r="149" spans="1:6" ht="15" customHeight="1" x14ac:dyDescent="0.3">
      <c r="B149" s="17" t="s">
        <v>2</v>
      </c>
      <c r="C149" s="17" t="s">
        <v>3</v>
      </c>
      <c r="D149" s="30">
        <v>8300717</v>
      </c>
      <c r="E149" s="30">
        <v>3304617.16</v>
      </c>
      <c r="F149" s="30">
        <f t="shared" ref="F149:F180" si="4">+D149-E149</f>
        <v>4996099.84</v>
      </c>
    </row>
    <row r="150" spans="1:6" ht="15" customHeight="1" x14ac:dyDescent="0.3">
      <c r="B150" s="17" t="s">
        <v>4</v>
      </c>
      <c r="C150" s="17" t="s">
        <v>5</v>
      </c>
      <c r="D150" s="30">
        <v>691727</v>
      </c>
      <c r="E150" s="30">
        <v>292612.09999999998</v>
      </c>
      <c r="F150" s="30">
        <f t="shared" si="4"/>
        <v>399114.9</v>
      </c>
    </row>
    <row r="151" spans="1:6" ht="15" customHeight="1" x14ac:dyDescent="0.3">
      <c r="B151" s="17" t="s">
        <v>6</v>
      </c>
      <c r="C151" s="17" t="s">
        <v>7</v>
      </c>
      <c r="D151" s="30">
        <v>2068262</v>
      </c>
      <c r="E151" s="30">
        <v>827363</v>
      </c>
      <c r="F151" s="30">
        <f t="shared" si="4"/>
        <v>1240899</v>
      </c>
    </row>
    <row r="152" spans="1:6" ht="15" customHeight="1" x14ac:dyDescent="0.3">
      <c r="B152" s="17" t="s">
        <v>8</v>
      </c>
      <c r="C152" s="17" t="s">
        <v>9</v>
      </c>
      <c r="D152" s="30">
        <v>332031</v>
      </c>
      <c r="E152" s="30">
        <v>81612.53</v>
      </c>
      <c r="F152" s="30">
        <f t="shared" si="4"/>
        <v>250418.47</v>
      </c>
    </row>
    <row r="153" spans="1:6" ht="15" customHeight="1" x14ac:dyDescent="0.3">
      <c r="B153" s="17" t="s">
        <v>18</v>
      </c>
      <c r="C153" s="17" t="s">
        <v>164</v>
      </c>
      <c r="D153" s="30">
        <v>415035</v>
      </c>
      <c r="E153" s="30">
        <v>47906.65</v>
      </c>
      <c r="F153" s="30">
        <f t="shared" si="4"/>
        <v>367128.35</v>
      </c>
    </row>
    <row r="154" spans="1:6" ht="15" customHeight="1" x14ac:dyDescent="0.3">
      <c r="B154" s="17" t="s">
        <v>20</v>
      </c>
      <c r="C154" s="17" t="s">
        <v>21</v>
      </c>
      <c r="D154" s="30">
        <v>14766</v>
      </c>
      <c r="E154" s="30">
        <v>6889.1</v>
      </c>
      <c r="F154" s="30">
        <f t="shared" si="4"/>
        <v>7876.9</v>
      </c>
    </row>
    <row r="155" spans="1:6" ht="15" customHeight="1" x14ac:dyDescent="0.3">
      <c r="B155" s="17" t="s">
        <v>22</v>
      </c>
      <c r="C155" s="17" t="s">
        <v>23</v>
      </c>
      <c r="D155" s="30">
        <v>3680</v>
      </c>
      <c r="E155" s="30">
        <v>1397.23</v>
      </c>
      <c r="F155" s="30">
        <f t="shared" si="4"/>
        <v>2282.77</v>
      </c>
    </row>
    <row r="156" spans="1:6" ht="15" customHeight="1" x14ac:dyDescent="0.3">
      <c r="B156" s="17" t="s">
        <v>165</v>
      </c>
      <c r="C156" s="17" t="s">
        <v>166</v>
      </c>
      <c r="D156" s="30">
        <v>5000</v>
      </c>
      <c r="E156" s="30">
        <v>0</v>
      </c>
      <c r="F156" s="30">
        <f t="shared" si="4"/>
        <v>5000</v>
      </c>
    </row>
    <row r="157" spans="1:6" ht="15" customHeight="1" x14ac:dyDescent="0.3">
      <c r="B157" s="17" t="s">
        <v>24</v>
      </c>
      <c r="C157" s="17" t="s">
        <v>25</v>
      </c>
      <c r="D157" s="30">
        <v>2900</v>
      </c>
      <c r="E157" s="30">
        <v>465</v>
      </c>
      <c r="F157" s="30">
        <f t="shared" si="4"/>
        <v>2435</v>
      </c>
    </row>
    <row r="158" spans="1:6" ht="15" customHeight="1" x14ac:dyDescent="0.3">
      <c r="B158" s="17" t="s">
        <v>26</v>
      </c>
      <c r="C158" s="17" t="s">
        <v>27</v>
      </c>
      <c r="D158" s="30">
        <v>211</v>
      </c>
      <c r="E158" s="30">
        <v>0</v>
      </c>
      <c r="F158" s="30">
        <f t="shared" si="4"/>
        <v>211</v>
      </c>
    </row>
    <row r="159" spans="1:6" ht="15" customHeight="1" x14ac:dyDescent="0.3">
      <c r="B159" s="17" t="s">
        <v>28</v>
      </c>
      <c r="C159" s="17" t="s">
        <v>29</v>
      </c>
      <c r="D159" s="30">
        <v>3750</v>
      </c>
      <c r="E159" s="30">
        <v>0</v>
      </c>
      <c r="F159" s="30">
        <f t="shared" si="4"/>
        <v>3750</v>
      </c>
    </row>
    <row r="160" spans="1:6" ht="15" customHeight="1" x14ac:dyDescent="0.3">
      <c r="B160" s="17" t="s">
        <v>32</v>
      </c>
      <c r="C160" s="17" t="s">
        <v>33</v>
      </c>
      <c r="D160" s="30">
        <v>6328</v>
      </c>
      <c r="E160" s="30">
        <v>1319.62</v>
      </c>
      <c r="F160" s="30">
        <f t="shared" si="4"/>
        <v>5008.38</v>
      </c>
    </row>
    <row r="161" spans="2:6" ht="15" customHeight="1" x14ac:dyDescent="0.3">
      <c r="B161" s="17" t="s">
        <v>34</v>
      </c>
      <c r="C161" s="17" t="s">
        <v>35</v>
      </c>
      <c r="D161" s="30">
        <v>2500</v>
      </c>
      <c r="E161" s="30">
        <v>2500</v>
      </c>
      <c r="F161" s="30">
        <f t="shared" si="4"/>
        <v>0</v>
      </c>
    </row>
    <row r="162" spans="2:6" ht="15" customHeight="1" x14ac:dyDescent="0.3">
      <c r="B162" s="17" t="s">
        <v>38</v>
      </c>
      <c r="C162" s="17" t="s">
        <v>144</v>
      </c>
      <c r="D162" s="30">
        <v>0</v>
      </c>
      <c r="E162" s="30">
        <v>0</v>
      </c>
      <c r="F162" s="30">
        <f t="shared" si="4"/>
        <v>0</v>
      </c>
    </row>
    <row r="163" spans="2:6" ht="15" customHeight="1" x14ac:dyDescent="0.3">
      <c r="B163" s="17" t="s">
        <v>40</v>
      </c>
      <c r="C163" s="17" t="s">
        <v>41</v>
      </c>
      <c r="D163" s="30">
        <v>34600</v>
      </c>
      <c r="E163" s="30">
        <v>0</v>
      </c>
      <c r="F163" s="30">
        <f t="shared" si="4"/>
        <v>34600</v>
      </c>
    </row>
    <row r="164" spans="2:6" ht="15" customHeight="1" x14ac:dyDescent="0.3">
      <c r="B164" s="17" t="s">
        <v>42</v>
      </c>
      <c r="C164" s="17" t="s">
        <v>43</v>
      </c>
      <c r="D164" s="30">
        <v>750</v>
      </c>
      <c r="E164" s="30">
        <v>440.9</v>
      </c>
      <c r="F164" s="30">
        <f t="shared" si="4"/>
        <v>309.10000000000002</v>
      </c>
    </row>
    <row r="165" spans="2:6" ht="15" customHeight="1" x14ac:dyDescent="0.3">
      <c r="B165" s="17" t="s">
        <v>44</v>
      </c>
      <c r="C165" s="17" t="s">
        <v>45</v>
      </c>
      <c r="D165" s="30">
        <v>75165</v>
      </c>
      <c r="E165" s="30">
        <v>0</v>
      </c>
      <c r="F165" s="30">
        <f t="shared" si="4"/>
        <v>75165</v>
      </c>
    </row>
    <row r="166" spans="2:6" ht="15" customHeight="1" x14ac:dyDescent="0.3">
      <c r="B166" s="17" t="s">
        <v>46</v>
      </c>
      <c r="C166" s="17" t="s">
        <v>47</v>
      </c>
      <c r="D166" s="30">
        <v>11682</v>
      </c>
      <c r="E166" s="30">
        <v>1494.8</v>
      </c>
      <c r="F166" s="30">
        <f t="shared" si="4"/>
        <v>10187.200000000001</v>
      </c>
    </row>
    <row r="167" spans="2:6" ht="15" customHeight="1" x14ac:dyDescent="0.3">
      <c r="B167" s="17" t="s">
        <v>167</v>
      </c>
      <c r="C167" s="17" t="s">
        <v>57</v>
      </c>
      <c r="D167" s="30">
        <v>24544</v>
      </c>
      <c r="E167" s="30">
        <v>0</v>
      </c>
      <c r="F167" s="30">
        <f t="shared" si="4"/>
        <v>24544</v>
      </c>
    </row>
    <row r="168" spans="2:6" ht="15" customHeight="1" x14ac:dyDescent="0.3">
      <c r="B168" s="17" t="s">
        <v>48</v>
      </c>
      <c r="C168" s="17" t="s">
        <v>49</v>
      </c>
      <c r="D168" s="30">
        <v>135163</v>
      </c>
      <c r="E168" s="30">
        <v>45002.81</v>
      </c>
      <c r="F168" s="30">
        <f t="shared" si="4"/>
        <v>90160.19</v>
      </c>
    </row>
    <row r="169" spans="2:6" ht="15" customHeight="1" x14ac:dyDescent="0.3">
      <c r="B169" s="17" t="s">
        <v>52</v>
      </c>
      <c r="C169" s="17" t="s">
        <v>147</v>
      </c>
      <c r="D169" s="30">
        <v>9682</v>
      </c>
      <c r="E169" s="30">
        <v>6700.67</v>
      </c>
      <c r="F169" s="30">
        <f t="shared" si="4"/>
        <v>2981.33</v>
      </c>
    </row>
    <row r="170" spans="2:6" ht="15" customHeight="1" x14ac:dyDescent="0.3">
      <c r="B170" s="17" t="s">
        <v>54</v>
      </c>
      <c r="C170" s="17" t="s">
        <v>168</v>
      </c>
      <c r="D170" s="30">
        <v>186854</v>
      </c>
      <c r="E170" s="30">
        <v>129190.87</v>
      </c>
      <c r="F170" s="30">
        <f t="shared" si="4"/>
        <v>57663.130000000005</v>
      </c>
    </row>
    <row r="171" spans="2:6" ht="15" customHeight="1" x14ac:dyDescent="0.3">
      <c r="B171" s="17" t="s">
        <v>56</v>
      </c>
      <c r="C171" s="17" t="s">
        <v>57</v>
      </c>
      <c r="D171" s="30">
        <v>282</v>
      </c>
      <c r="E171" s="30">
        <v>204.69</v>
      </c>
      <c r="F171" s="30">
        <f t="shared" si="4"/>
        <v>77.31</v>
      </c>
    </row>
    <row r="172" spans="2:6" ht="15" customHeight="1" x14ac:dyDescent="0.3">
      <c r="B172" s="17" t="s">
        <v>60</v>
      </c>
      <c r="C172" s="17" t="s">
        <v>169</v>
      </c>
      <c r="D172" s="30">
        <v>438837</v>
      </c>
      <c r="E172" s="30">
        <v>5626.88</v>
      </c>
      <c r="F172" s="30">
        <f t="shared" si="4"/>
        <v>433210.12</v>
      </c>
    </row>
    <row r="173" spans="2:6" ht="15" customHeight="1" x14ac:dyDescent="0.3">
      <c r="B173" s="17" t="s">
        <v>62</v>
      </c>
      <c r="C173" s="17" t="s">
        <v>63</v>
      </c>
      <c r="D173" s="30">
        <v>19829</v>
      </c>
      <c r="E173" s="30">
        <v>8074.22</v>
      </c>
      <c r="F173" s="30">
        <f t="shared" si="4"/>
        <v>11754.779999999999</v>
      </c>
    </row>
    <row r="174" spans="2:6" ht="15" customHeight="1" x14ac:dyDescent="0.3">
      <c r="B174" s="17" t="s">
        <v>64</v>
      </c>
      <c r="C174" s="17" t="s">
        <v>150</v>
      </c>
      <c r="D174" s="30">
        <v>6686</v>
      </c>
      <c r="E174" s="30">
        <v>6686</v>
      </c>
      <c r="F174" s="30">
        <f t="shared" si="4"/>
        <v>0</v>
      </c>
    </row>
    <row r="175" spans="2:6" ht="15" customHeight="1" x14ac:dyDescent="0.3">
      <c r="B175" s="17" t="s">
        <v>66</v>
      </c>
      <c r="C175" s="17" t="s">
        <v>67</v>
      </c>
      <c r="D175" s="30">
        <v>21093</v>
      </c>
      <c r="E175" s="30">
        <v>0</v>
      </c>
      <c r="F175" s="30">
        <f t="shared" si="4"/>
        <v>21093</v>
      </c>
    </row>
    <row r="176" spans="2:6" ht="15" customHeight="1" x14ac:dyDescent="0.3">
      <c r="B176" s="17" t="s">
        <v>68</v>
      </c>
      <c r="C176" s="17" t="s">
        <v>69</v>
      </c>
      <c r="D176" s="30">
        <v>2970</v>
      </c>
      <c r="E176" s="30">
        <v>1534.76</v>
      </c>
      <c r="F176" s="30">
        <f t="shared" si="4"/>
        <v>1435.24</v>
      </c>
    </row>
    <row r="177" spans="2:6" ht="15" customHeight="1" x14ac:dyDescent="0.3">
      <c r="B177" s="17" t="s">
        <v>70</v>
      </c>
      <c r="C177" s="17" t="s">
        <v>71</v>
      </c>
      <c r="D177" s="30">
        <v>53014</v>
      </c>
      <c r="E177" s="30">
        <v>28311.79</v>
      </c>
      <c r="F177" s="30">
        <f t="shared" si="4"/>
        <v>24702.21</v>
      </c>
    </row>
    <row r="178" spans="2:6" ht="15" customHeight="1" x14ac:dyDescent="0.3">
      <c r="B178" s="17" t="s">
        <v>72</v>
      </c>
      <c r="C178" s="17" t="s">
        <v>57</v>
      </c>
      <c r="D178" s="30">
        <v>57524</v>
      </c>
      <c r="E178" s="30">
        <v>650</v>
      </c>
      <c r="F178" s="30">
        <f t="shared" si="4"/>
        <v>56874</v>
      </c>
    </row>
    <row r="179" spans="2:6" ht="15" customHeight="1" x14ac:dyDescent="0.3">
      <c r="B179" s="17" t="s">
        <v>73</v>
      </c>
      <c r="C179" s="17" t="s">
        <v>74</v>
      </c>
      <c r="D179" s="30">
        <v>78616</v>
      </c>
      <c r="E179" s="30">
        <v>8500</v>
      </c>
      <c r="F179" s="30">
        <f t="shared" si="4"/>
        <v>70116</v>
      </c>
    </row>
    <row r="180" spans="2:6" ht="15" customHeight="1" x14ac:dyDescent="0.3">
      <c r="B180" s="17" t="s">
        <v>75</v>
      </c>
      <c r="C180" s="17" t="s">
        <v>76</v>
      </c>
      <c r="D180" s="30">
        <v>345143</v>
      </c>
      <c r="E180" s="30">
        <v>18800</v>
      </c>
      <c r="F180" s="30">
        <f t="shared" si="4"/>
        <v>326343</v>
      </c>
    </row>
    <row r="181" spans="2:6" ht="15" customHeight="1" x14ac:dyDescent="0.3">
      <c r="B181" s="17" t="s">
        <v>77</v>
      </c>
      <c r="C181" s="17" t="s">
        <v>78</v>
      </c>
      <c r="D181" s="30">
        <v>92038</v>
      </c>
      <c r="E181" s="30">
        <v>73659.73</v>
      </c>
      <c r="F181" s="30">
        <f t="shared" ref="F181:F204" si="5">+D181-E181</f>
        <v>18378.270000000004</v>
      </c>
    </row>
    <row r="182" spans="2:6" ht="15" customHeight="1" x14ac:dyDescent="0.3">
      <c r="B182" s="17" t="s">
        <v>79</v>
      </c>
      <c r="C182" s="17" t="s">
        <v>80</v>
      </c>
      <c r="D182" s="30">
        <v>11326</v>
      </c>
      <c r="E182" s="30">
        <v>7780.62</v>
      </c>
      <c r="F182" s="30">
        <f t="shared" si="5"/>
        <v>3545.38</v>
      </c>
    </row>
    <row r="183" spans="2:6" ht="15" customHeight="1" x14ac:dyDescent="0.3">
      <c r="B183" s="17" t="s">
        <v>83</v>
      </c>
      <c r="C183" s="17" t="s">
        <v>84</v>
      </c>
      <c r="D183" s="30">
        <v>145727</v>
      </c>
      <c r="E183" s="30">
        <v>41817</v>
      </c>
      <c r="F183" s="30">
        <f t="shared" si="5"/>
        <v>103910</v>
      </c>
    </row>
    <row r="184" spans="2:6" ht="15" customHeight="1" x14ac:dyDescent="0.3">
      <c r="B184" s="17" t="s">
        <v>85</v>
      </c>
      <c r="C184" s="17" t="s">
        <v>86</v>
      </c>
      <c r="D184" s="30">
        <v>3104</v>
      </c>
      <c r="E184" s="30">
        <v>1086.55</v>
      </c>
      <c r="F184" s="30">
        <f t="shared" si="5"/>
        <v>2017.45</v>
      </c>
    </row>
    <row r="185" spans="2:6" ht="15" customHeight="1" x14ac:dyDescent="0.3">
      <c r="B185" s="17" t="s">
        <v>89</v>
      </c>
      <c r="C185" s="17" t="s">
        <v>57</v>
      </c>
      <c r="D185" s="30">
        <v>2617</v>
      </c>
      <c r="E185" s="30">
        <v>0</v>
      </c>
      <c r="F185" s="30">
        <f t="shared" si="5"/>
        <v>2617</v>
      </c>
    </row>
    <row r="186" spans="2:6" ht="15" customHeight="1" x14ac:dyDescent="0.3">
      <c r="B186" s="17" t="s">
        <v>90</v>
      </c>
      <c r="C186" s="17" t="s">
        <v>170</v>
      </c>
      <c r="D186" s="30">
        <v>28453</v>
      </c>
      <c r="E186" s="30">
        <v>14316.66</v>
      </c>
      <c r="F186" s="30">
        <f t="shared" si="5"/>
        <v>14136.34</v>
      </c>
    </row>
    <row r="187" spans="2:6" ht="15" customHeight="1" x14ac:dyDescent="0.3">
      <c r="B187" s="17" t="s">
        <v>92</v>
      </c>
      <c r="C187" s="17" t="s">
        <v>93</v>
      </c>
      <c r="D187" s="30">
        <v>2868</v>
      </c>
      <c r="E187" s="30">
        <v>0</v>
      </c>
      <c r="F187" s="30">
        <f t="shared" si="5"/>
        <v>2868</v>
      </c>
    </row>
    <row r="188" spans="2:6" ht="15" customHeight="1" x14ac:dyDescent="0.3">
      <c r="B188" s="17" t="s">
        <v>96</v>
      </c>
      <c r="C188" s="17" t="s">
        <v>97</v>
      </c>
      <c r="D188" s="30">
        <v>5821</v>
      </c>
      <c r="E188" s="30">
        <v>1466.91</v>
      </c>
      <c r="F188" s="30">
        <f t="shared" si="5"/>
        <v>4354.09</v>
      </c>
    </row>
    <row r="189" spans="2:6" ht="15" customHeight="1" x14ac:dyDescent="0.3">
      <c r="B189" s="17" t="s">
        <v>98</v>
      </c>
      <c r="C189" s="17" t="s">
        <v>171</v>
      </c>
      <c r="D189" s="30">
        <v>2267</v>
      </c>
      <c r="E189" s="30">
        <v>1037.5</v>
      </c>
      <c r="F189" s="30">
        <f t="shared" si="5"/>
        <v>1229.5</v>
      </c>
    </row>
    <row r="190" spans="2:6" ht="15" customHeight="1" x14ac:dyDescent="0.3">
      <c r="B190" s="17" t="s">
        <v>101</v>
      </c>
      <c r="C190" s="17" t="s">
        <v>102</v>
      </c>
      <c r="D190" s="30">
        <v>53685</v>
      </c>
      <c r="E190" s="30">
        <v>0</v>
      </c>
      <c r="F190" s="30">
        <f t="shared" si="5"/>
        <v>53685</v>
      </c>
    </row>
    <row r="191" spans="2:6" ht="15" customHeight="1" x14ac:dyDescent="0.3">
      <c r="B191" s="17" t="s">
        <v>103</v>
      </c>
      <c r="C191" s="17" t="s">
        <v>172</v>
      </c>
      <c r="D191" s="30">
        <v>10829</v>
      </c>
      <c r="E191" s="30">
        <v>5368.8</v>
      </c>
      <c r="F191" s="30">
        <f t="shared" si="5"/>
        <v>5460.2</v>
      </c>
    </row>
    <row r="192" spans="2:6" ht="15" customHeight="1" x14ac:dyDescent="0.3">
      <c r="B192" s="17" t="s">
        <v>105</v>
      </c>
      <c r="C192" s="17" t="s">
        <v>106</v>
      </c>
      <c r="D192" s="30">
        <v>311665</v>
      </c>
      <c r="E192" s="30">
        <v>171509.62</v>
      </c>
      <c r="F192" s="30">
        <f t="shared" si="5"/>
        <v>140155.38</v>
      </c>
    </row>
    <row r="193" spans="1:6" ht="15" customHeight="1" x14ac:dyDescent="0.3">
      <c r="B193" s="17" t="s">
        <v>109</v>
      </c>
      <c r="C193" s="17" t="s">
        <v>157</v>
      </c>
      <c r="D193" s="30">
        <v>55833</v>
      </c>
      <c r="E193" s="30">
        <v>1200</v>
      </c>
      <c r="F193" s="30">
        <f t="shared" si="5"/>
        <v>54633</v>
      </c>
    </row>
    <row r="194" spans="1:6" ht="15" customHeight="1" x14ac:dyDescent="0.3">
      <c r="B194" s="17" t="s">
        <v>173</v>
      </c>
      <c r="C194" s="17" t="s">
        <v>174</v>
      </c>
      <c r="D194" s="30">
        <v>85896</v>
      </c>
      <c r="E194" s="30">
        <v>0</v>
      </c>
      <c r="F194" s="30">
        <f t="shared" si="5"/>
        <v>85896</v>
      </c>
    </row>
    <row r="195" spans="1:6" ht="15" customHeight="1" x14ac:dyDescent="0.3">
      <c r="B195" s="17" t="s">
        <v>111</v>
      </c>
      <c r="C195" s="17" t="s">
        <v>43</v>
      </c>
      <c r="D195" s="30">
        <v>23622</v>
      </c>
      <c r="E195" s="30">
        <v>0</v>
      </c>
      <c r="F195" s="30">
        <f t="shared" si="5"/>
        <v>23622</v>
      </c>
    </row>
    <row r="196" spans="1:6" ht="15" customHeight="1" x14ac:dyDescent="0.3">
      <c r="B196" s="17" t="s">
        <v>114</v>
      </c>
      <c r="C196" s="17" t="s">
        <v>115</v>
      </c>
      <c r="D196" s="30">
        <v>18571</v>
      </c>
      <c r="E196" s="30">
        <v>0</v>
      </c>
      <c r="F196" s="30">
        <f t="shared" si="5"/>
        <v>18571</v>
      </c>
    </row>
    <row r="197" spans="1:6" ht="15" customHeight="1" x14ac:dyDescent="0.3">
      <c r="B197" s="17" t="s">
        <v>116</v>
      </c>
      <c r="C197" s="17" t="s">
        <v>117</v>
      </c>
      <c r="D197" s="30">
        <v>61938</v>
      </c>
      <c r="E197" s="30">
        <v>1159.7</v>
      </c>
      <c r="F197" s="30">
        <f t="shared" si="5"/>
        <v>60778.3</v>
      </c>
    </row>
    <row r="198" spans="1:6" ht="15" customHeight="1" x14ac:dyDescent="0.3">
      <c r="B198" s="17" t="s">
        <v>118</v>
      </c>
      <c r="C198" s="17" t="s">
        <v>119</v>
      </c>
      <c r="D198" s="30">
        <v>4772</v>
      </c>
      <c r="E198" s="30">
        <v>4772</v>
      </c>
      <c r="F198" s="30">
        <f t="shared" si="5"/>
        <v>0</v>
      </c>
    </row>
    <row r="199" spans="1:6" ht="15" customHeight="1" x14ac:dyDescent="0.3">
      <c r="B199" s="17" t="s">
        <v>121</v>
      </c>
      <c r="C199" s="17" t="s">
        <v>122</v>
      </c>
      <c r="D199" s="30">
        <v>11822</v>
      </c>
      <c r="E199" s="30">
        <v>0</v>
      </c>
      <c r="F199" s="30">
        <f t="shared" si="5"/>
        <v>11822</v>
      </c>
    </row>
    <row r="200" spans="1:6" ht="15" customHeight="1" x14ac:dyDescent="0.3">
      <c r="B200" s="17" t="s">
        <v>175</v>
      </c>
      <c r="C200" s="17" t="s">
        <v>176</v>
      </c>
      <c r="D200" s="30">
        <v>925</v>
      </c>
      <c r="E200" s="30">
        <v>0</v>
      </c>
      <c r="F200" s="30">
        <f t="shared" si="5"/>
        <v>925</v>
      </c>
    </row>
    <row r="201" spans="1:6" ht="15" customHeight="1" x14ac:dyDescent="0.3">
      <c r="B201" s="17" t="s">
        <v>177</v>
      </c>
      <c r="C201" s="17" t="s">
        <v>178</v>
      </c>
      <c r="D201" s="30">
        <v>154075</v>
      </c>
      <c r="E201" s="30">
        <v>0</v>
      </c>
      <c r="F201" s="30">
        <f t="shared" si="5"/>
        <v>154075</v>
      </c>
    </row>
    <row r="202" spans="1:6" ht="15" customHeight="1" x14ac:dyDescent="0.3">
      <c r="B202" s="17" t="s">
        <v>123</v>
      </c>
      <c r="C202" s="17" t="s">
        <v>124</v>
      </c>
      <c r="D202" s="30">
        <v>4623</v>
      </c>
      <c r="E202" s="30">
        <v>1091.5</v>
      </c>
      <c r="F202" s="30">
        <f t="shared" si="5"/>
        <v>3531.5</v>
      </c>
    </row>
    <row r="203" spans="1:6" ht="15" customHeight="1" x14ac:dyDescent="0.3">
      <c r="B203" s="17" t="s">
        <v>125</v>
      </c>
      <c r="C203" s="17" t="s">
        <v>126</v>
      </c>
      <c r="D203" s="30">
        <v>574492</v>
      </c>
      <c r="E203" s="30">
        <v>0</v>
      </c>
      <c r="F203" s="30">
        <f t="shared" si="5"/>
        <v>574492</v>
      </c>
    </row>
    <row r="204" spans="1:6" ht="15" customHeight="1" x14ac:dyDescent="0.3">
      <c r="B204" s="17" t="s">
        <v>179</v>
      </c>
      <c r="C204" s="17" t="s">
        <v>180</v>
      </c>
      <c r="D204" s="30">
        <v>179529</v>
      </c>
      <c r="E204" s="30">
        <v>0</v>
      </c>
      <c r="F204" s="30">
        <f t="shared" si="5"/>
        <v>179529</v>
      </c>
    </row>
    <row r="205" spans="1:6" ht="15" customHeight="1" x14ac:dyDescent="0.3">
      <c r="B205" s="16" t="s">
        <v>237</v>
      </c>
      <c r="C205" s="18"/>
      <c r="D205" s="31">
        <f>SUM(D149:D204)</f>
        <v>15195839</v>
      </c>
      <c r="E205" s="31">
        <f>SUM(E149:E204)</f>
        <v>5154167.370000001</v>
      </c>
      <c r="F205" s="31">
        <f>SUM(F149:F204)</f>
        <v>10041671.629999999</v>
      </c>
    </row>
    <row r="206" spans="1:6" s="20" customFormat="1" ht="15" customHeight="1" x14ac:dyDescent="0.3">
      <c r="A206" s="1"/>
      <c r="B206" s="19"/>
      <c r="C206" s="2"/>
      <c r="D206" s="29"/>
      <c r="E206" s="29"/>
      <c r="F206" s="29"/>
    </row>
    <row r="207" spans="1:6" s="20" customFormat="1" ht="15" customHeight="1" x14ac:dyDescent="0.3">
      <c r="A207" s="1"/>
      <c r="B207" s="19"/>
      <c r="C207" s="2"/>
      <c r="D207" s="29"/>
      <c r="E207" s="29"/>
      <c r="F207" s="29"/>
    </row>
    <row r="208" spans="1:6" ht="15" customHeight="1" x14ac:dyDescent="0.3">
      <c r="B208" s="7" t="s">
        <v>231</v>
      </c>
      <c r="C208" s="2"/>
      <c r="D208" s="28"/>
      <c r="E208" s="28"/>
      <c r="F208" s="28"/>
    </row>
    <row r="209" spans="2:6" ht="15" customHeight="1" x14ac:dyDescent="0.3">
      <c r="B209" s="2"/>
      <c r="C209" s="2"/>
      <c r="D209" s="28"/>
      <c r="E209" s="28"/>
      <c r="F209" s="28"/>
    </row>
    <row r="210" spans="2:6" ht="30" x14ac:dyDescent="0.3">
      <c r="B210" s="4" t="s">
        <v>0</v>
      </c>
      <c r="C210" s="4" t="s">
        <v>1</v>
      </c>
      <c r="D210" s="25" t="s">
        <v>223</v>
      </c>
      <c r="E210" s="25" t="s">
        <v>225</v>
      </c>
      <c r="F210" s="25" t="s">
        <v>224</v>
      </c>
    </row>
    <row r="211" spans="2:6" ht="15" customHeight="1" x14ac:dyDescent="0.3">
      <c r="B211" s="17" t="s">
        <v>2</v>
      </c>
      <c r="C211" s="17" t="s">
        <v>3</v>
      </c>
      <c r="D211" s="30">
        <v>142542231</v>
      </c>
      <c r="E211" s="30">
        <v>66432350.460000001</v>
      </c>
      <c r="F211" s="30">
        <f t="shared" ref="F211:F256" si="6">+D211-E211</f>
        <v>76109880.539999992</v>
      </c>
    </row>
    <row r="212" spans="2:6" ht="15" customHeight="1" x14ac:dyDescent="0.3">
      <c r="B212" s="17" t="s">
        <v>4</v>
      </c>
      <c r="C212" s="17" t="s">
        <v>5</v>
      </c>
      <c r="D212" s="30">
        <v>11878520</v>
      </c>
      <c r="E212" s="30">
        <v>6010083.2999999998</v>
      </c>
      <c r="F212" s="30">
        <f t="shared" si="6"/>
        <v>5868436.7000000002</v>
      </c>
    </row>
    <row r="213" spans="2:6" ht="15" customHeight="1" x14ac:dyDescent="0.3">
      <c r="B213" s="17" t="s">
        <v>6</v>
      </c>
      <c r="C213" s="17" t="s">
        <v>7</v>
      </c>
      <c r="D213" s="30">
        <v>35516773</v>
      </c>
      <c r="E213" s="30">
        <v>16601360</v>
      </c>
      <c r="F213" s="30">
        <f t="shared" si="6"/>
        <v>18915413</v>
      </c>
    </row>
    <row r="214" spans="2:6" ht="15" customHeight="1" x14ac:dyDescent="0.3">
      <c r="B214" s="17" t="s">
        <v>8</v>
      </c>
      <c r="C214" s="17" t="s">
        <v>9</v>
      </c>
      <c r="D214" s="30">
        <v>5701690</v>
      </c>
      <c r="E214" s="30">
        <v>2063871.91</v>
      </c>
      <c r="F214" s="30">
        <f t="shared" si="6"/>
        <v>3637818.09</v>
      </c>
    </row>
    <row r="215" spans="2:6" ht="15" customHeight="1" x14ac:dyDescent="0.3">
      <c r="B215" s="17" t="s">
        <v>18</v>
      </c>
      <c r="C215" s="17" t="s">
        <v>19</v>
      </c>
      <c r="D215" s="30">
        <v>7127112</v>
      </c>
      <c r="E215" s="30">
        <v>822989.49</v>
      </c>
      <c r="F215" s="30">
        <f t="shared" si="6"/>
        <v>6304122.5099999998</v>
      </c>
    </row>
    <row r="216" spans="2:6" ht="15" customHeight="1" x14ac:dyDescent="0.3">
      <c r="B216" s="17" t="s">
        <v>20</v>
      </c>
      <c r="C216" s="17" t="s">
        <v>21</v>
      </c>
      <c r="D216" s="30">
        <v>229711</v>
      </c>
      <c r="E216" s="30">
        <v>102130.98</v>
      </c>
      <c r="F216" s="30">
        <f t="shared" si="6"/>
        <v>127580.02</v>
      </c>
    </row>
    <row r="217" spans="2:6" ht="15" customHeight="1" x14ac:dyDescent="0.3">
      <c r="B217" s="17" t="s">
        <v>22</v>
      </c>
      <c r="C217" s="17" t="s">
        <v>23</v>
      </c>
      <c r="D217" s="30">
        <v>191360</v>
      </c>
      <c r="E217" s="30">
        <v>134219.74</v>
      </c>
      <c r="F217" s="30">
        <f t="shared" si="6"/>
        <v>57140.260000000009</v>
      </c>
    </row>
    <row r="218" spans="2:6" ht="15" customHeight="1" x14ac:dyDescent="0.3">
      <c r="B218" s="17" t="s">
        <v>24</v>
      </c>
      <c r="C218" s="17" t="s">
        <v>25</v>
      </c>
      <c r="D218" s="30">
        <v>5000</v>
      </c>
      <c r="E218" s="30">
        <v>3542</v>
      </c>
      <c r="F218" s="30">
        <f t="shared" si="6"/>
        <v>1458</v>
      </c>
    </row>
    <row r="219" spans="2:6" ht="15" customHeight="1" x14ac:dyDescent="0.3">
      <c r="B219" s="17" t="s">
        <v>26</v>
      </c>
      <c r="C219" s="17" t="s">
        <v>27</v>
      </c>
      <c r="D219" s="30">
        <v>10985</v>
      </c>
      <c r="E219" s="30">
        <v>0</v>
      </c>
      <c r="F219" s="30">
        <f t="shared" si="6"/>
        <v>10985</v>
      </c>
    </row>
    <row r="220" spans="2:6" ht="15" customHeight="1" x14ac:dyDescent="0.3">
      <c r="B220" s="17" t="s">
        <v>28</v>
      </c>
      <c r="C220" s="17" t="s">
        <v>29</v>
      </c>
      <c r="D220" s="30">
        <v>195000</v>
      </c>
      <c r="E220" s="30">
        <v>0</v>
      </c>
      <c r="F220" s="30">
        <f t="shared" si="6"/>
        <v>195000</v>
      </c>
    </row>
    <row r="221" spans="2:6" ht="15" customHeight="1" x14ac:dyDescent="0.3">
      <c r="B221" s="17" t="s">
        <v>30</v>
      </c>
      <c r="C221" s="17" t="s">
        <v>181</v>
      </c>
      <c r="D221" s="30">
        <v>10000</v>
      </c>
      <c r="E221" s="30">
        <v>3088.38</v>
      </c>
      <c r="F221" s="30">
        <f t="shared" si="6"/>
        <v>6911.62</v>
      </c>
    </row>
    <row r="222" spans="2:6" ht="15" customHeight="1" x14ac:dyDescent="0.3">
      <c r="B222" s="17" t="s">
        <v>32</v>
      </c>
      <c r="C222" s="17" t="s">
        <v>33</v>
      </c>
      <c r="D222" s="30">
        <v>98447</v>
      </c>
      <c r="E222" s="30">
        <v>49675.46</v>
      </c>
      <c r="F222" s="30">
        <f t="shared" si="6"/>
        <v>48771.54</v>
      </c>
    </row>
    <row r="223" spans="2:6" ht="15" customHeight="1" x14ac:dyDescent="0.3">
      <c r="B223" s="17" t="s">
        <v>34</v>
      </c>
      <c r="C223" s="17" t="s">
        <v>35</v>
      </c>
      <c r="D223" s="30">
        <v>130000</v>
      </c>
      <c r="E223" s="30">
        <v>105869.72</v>
      </c>
      <c r="F223" s="30">
        <f t="shared" si="6"/>
        <v>24130.28</v>
      </c>
    </row>
    <row r="224" spans="2:6" ht="15" customHeight="1" x14ac:dyDescent="0.3">
      <c r="B224" s="17" t="s">
        <v>36</v>
      </c>
      <c r="C224" s="17" t="s">
        <v>182</v>
      </c>
      <c r="D224" s="30">
        <v>0</v>
      </c>
      <c r="E224" s="30">
        <v>0</v>
      </c>
      <c r="F224" s="30">
        <f t="shared" si="6"/>
        <v>0</v>
      </c>
    </row>
    <row r="225" spans="2:6" ht="15" customHeight="1" x14ac:dyDescent="0.3">
      <c r="B225" s="17" t="s">
        <v>38</v>
      </c>
      <c r="C225" s="17" t="s">
        <v>39</v>
      </c>
      <c r="D225" s="30">
        <v>30000</v>
      </c>
      <c r="E225" s="30">
        <v>16806.86</v>
      </c>
      <c r="F225" s="30">
        <f t="shared" si="6"/>
        <v>13193.14</v>
      </c>
    </row>
    <row r="226" spans="2:6" ht="15" customHeight="1" x14ac:dyDescent="0.3">
      <c r="B226" s="17" t="s">
        <v>40</v>
      </c>
      <c r="C226" s="17" t="s">
        <v>41</v>
      </c>
      <c r="D226" s="30">
        <v>239200</v>
      </c>
      <c r="E226" s="30">
        <v>210</v>
      </c>
      <c r="F226" s="30">
        <f t="shared" si="6"/>
        <v>238990</v>
      </c>
    </row>
    <row r="227" spans="2:6" ht="15" customHeight="1" x14ac:dyDescent="0.3">
      <c r="B227" s="17" t="s">
        <v>42</v>
      </c>
      <c r="C227" s="17" t="s">
        <v>43</v>
      </c>
      <c r="D227" s="30">
        <v>39000</v>
      </c>
      <c r="E227" s="30">
        <v>16133.66</v>
      </c>
      <c r="F227" s="30">
        <f t="shared" si="6"/>
        <v>22866.34</v>
      </c>
    </row>
    <row r="228" spans="2:6" ht="15" customHeight="1" x14ac:dyDescent="0.3">
      <c r="B228" s="17" t="s">
        <v>44</v>
      </c>
      <c r="C228" s="17" t="s">
        <v>45</v>
      </c>
      <c r="D228" s="30">
        <v>6846066</v>
      </c>
      <c r="E228" s="30">
        <v>5383503.6500000004</v>
      </c>
      <c r="F228" s="30">
        <f t="shared" si="6"/>
        <v>1462562.3499999996</v>
      </c>
    </row>
    <row r="229" spans="2:6" ht="15" customHeight="1" x14ac:dyDescent="0.3">
      <c r="B229" s="17" t="s">
        <v>46</v>
      </c>
      <c r="C229" s="17" t="s">
        <v>47</v>
      </c>
      <c r="D229" s="30">
        <v>303713</v>
      </c>
      <c r="E229" s="30">
        <v>21607.48</v>
      </c>
      <c r="F229" s="30">
        <f t="shared" si="6"/>
        <v>282105.52</v>
      </c>
    </row>
    <row r="230" spans="2:6" ht="15" customHeight="1" x14ac:dyDescent="0.3">
      <c r="B230" s="17" t="s">
        <v>48</v>
      </c>
      <c r="C230" s="17" t="s">
        <v>49</v>
      </c>
      <c r="D230" s="30">
        <v>3202922</v>
      </c>
      <c r="E230" s="30">
        <v>2288321.88</v>
      </c>
      <c r="F230" s="30">
        <f t="shared" si="6"/>
        <v>914600.12000000011</v>
      </c>
    </row>
    <row r="231" spans="2:6" ht="15" customHeight="1" x14ac:dyDescent="0.3">
      <c r="B231" s="17" t="s">
        <v>52</v>
      </c>
      <c r="C231" s="17" t="s">
        <v>147</v>
      </c>
      <c r="D231" s="30">
        <v>513830</v>
      </c>
      <c r="E231" s="30">
        <v>234172.47</v>
      </c>
      <c r="F231" s="30">
        <f t="shared" si="6"/>
        <v>279657.53000000003</v>
      </c>
    </row>
    <row r="232" spans="2:6" ht="15" customHeight="1" x14ac:dyDescent="0.3">
      <c r="B232" s="17" t="s">
        <v>54</v>
      </c>
      <c r="C232" s="17" t="s">
        <v>148</v>
      </c>
      <c r="D232" s="30">
        <v>2007588</v>
      </c>
      <c r="E232" s="30">
        <v>1330387.21</v>
      </c>
      <c r="F232" s="30">
        <f t="shared" si="6"/>
        <v>677200.79</v>
      </c>
    </row>
    <row r="233" spans="2:6" ht="15" customHeight="1" x14ac:dyDescent="0.3">
      <c r="B233" s="17" t="s">
        <v>56</v>
      </c>
      <c r="C233" s="17" t="s">
        <v>57</v>
      </c>
      <c r="D233" s="30">
        <v>68975</v>
      </c>
      <c r="E233" s="30">
        <v>68975</v>
      </c>
      <c r="F233" s="30">
        <f t="shared" si="6"/>
        <v>0</v>
      </c>
    </row>
    <row r="234" spans="2:6" ht="15" customHeight="1" x14ac:dyDescent="0.3">
      <c r="B234" s="17" t="s">
        <v>60</v>
      </c>
      <c r="C234" s="17" t="s">
        <v>183</v>
      </c>
      <c r="D234" s="30">
        <v>216508</v>
      </c>
      <c r="E234" s="30">
        <v>216508</v>
      </c>
      <c r="F234" s="30">
        <f t="shared" si="6"/>
        <v>0</v>
      </c>
    </row>
    <row r="235" spans="2:6" ht="15" customHeight="1" x14ac:dyDescent="0.3">
      <c r="B235" s="17" t="s">
        <v>62</v>
      </c>
      <c r="C235" s="17" t="s">
        <v>184</v>
      </c>
      <c r="D235" s="30">
        <v>445075</v>
      </c>
      <c r="E235" s="30">
        <v>173932.5</v>
      </c>
      <c r="F235" s="30">
        <f t="shared" si="6"/>
        <v>271142.5</v>
      </c>
    </row>
    <row r="236" spans="2:6" ht="15" customHeight="1" x14ac:dyDescent="0.3">
      <c r="B236" s="17" t="s">
        <v>64</v>
      </c>
      <c r="C236" s="17" t="s">
        <v>150</v>
      </c>
      <c r="D236" s="30">
        <v>347636</v>
      </c>
      <c r="E236" s="30">
        <v>197112.04</v>
      </c>
      <c r="F236" s="30">
        <f t="shared" si="6"/>
        <v>150523.96</v>
      </c>
    </row>
    <row r="237" spans="2:6" ht="15" customHeight="1" x14ac:dyDescent="0.3">
      <c r="B237" s="17" t="s">
        <v>66</v>
      </c>
      <c r="C237" s="17" t="s">
        <v>185</v>
      </c>
      <c r="D237" s="30">
        <v>1096786</v>
      </c>
      <c r="E237" s="30">
        <v>0</v>
      </c>
      <c r="F237" s="30">
        <f t="shared" si="6"/>
        <v>1096786</v>
      </c>
    </row>
    <row r="238" spans="2:6" ht="15" customHeight="1" x14ac:dyDescent="0.3">
      <c r="B238" s="17" t="s">
        <v>68</v>
      </c>
      <c r="C238" s="17" t="s">
        <v>69</v>
      </c>
      <c r="D238" s="30">
        <v>125027</v>
      </c>
      <c r="E238" s="30">
        <v>102800.26</v>
      </c>
      <c r="F238" s="30">
        <f t="shared" si="6"/>
        <v>22226.740000000005</v>
      </c>
    </row>
    <row r="239" spans="2:6" ht="15" customHeight="1" x14ac:dyDescent="0.3">
      <c r="B239" s="17" t="s">
        <v>70</v>
      </c>
      <c r="C239" s="17" t="s">
        <v>71</v>
      </c>
      <c r="D239" s="30">
        <v>1378361</v>
      </c>
      <c r="E239" s="30">
        <v>891166.54</v>
      </c>
      <c r="F239" s="30">
        <f t="shared" si="6"/>
        <v>487194.45999999996</v>
      </c>
    </row>
    <row r="240" spans="2:6" ht="15" customHeight="1" x14ac:dyDescent="0.3">
      <c r="B240" s="17" t="s">
        <v>73</v>
      </c>
      <c r="C240" s="17" t="s">
        <v>74</v>
      </c>
      <c r="D240" s="30">
        <v>299124</v>
      </c>
      <c r="E240" s="30">
        <v>0</v>
      </c>
      <c r="F240" s="30">
        <f t="shared" si="6"/>
        <v>299124</v>
      </c>
    </row>
    <row r="241" spans="2:6" ht="15" customHeight="1" x14ac:dyDescent="0.3">
      <c r="B241" s="17" t="s">
        <v>75</v>
      </c>
      <c r="C241" s="17" t="s">
        <v>76</v>
      </c>
      <c r="D241" s="30">
        <v>89689</v>
      </c>
      <c r="E241" s="30">
        <v>74787.850000000006</v>
      </c>
      <c r="F241" s="30">
        <f t="shared" si="6"/>
        <v>14901.149999999994</v>
      </c>
    </row>
    <row r="242" spans="2:6" ht="15" customHeight="1" x14ac:dyDescent="0.3">
      <c r="B242" s="17" t="s">
        <v>77</v>
      </c>
      <c r="C242" s="17" t="s">
        <v>78</v>
      </c>
      <c r="D242" s="30">
        <v>130029</v>
      </c>
      <c r="E242" s="30">
        <f>108261.16+10602.9</f>
        <v>118864.06</v>
      </c>
      <c r="F242" s="30">
        <f t="shared" si="6"/>
        <v>11164.940000000002</v>
      </c>
    </row>
    <row r="243" spans="2:6" ht="15" customHeight="1" x14ac:dyDescent="0.3">
      <c r="B243" s="17" t="s">
        <v>79</v>
      </c>
      <c r="C243" s="17" t="s">
        <v>80</v>
      </c>
      <c r="D243" s="30">
        <v>176185</v>
      </c>
      <c r="E243" s="30">
        <v>78667.149999999994</v>
      </c>
      <c r="F243" s="30">
        <f t="shared" si="6"/>
        <v>97517.85</v>
      </c>
    </row>
    <row r="244" spans="2:6" ht="15" customHeight="1" x14ac:dyDescent="0.3">
      <c r="B244" s="17" t="s">
        <v>85</v>
      </c>
      <c r="C244" s="17" t="s">
        <v>186</v>
      </c>
      <c r="D244" s="30">
        <v>86796</v>
      </c>
      <c r="E244" s="30">
        <v>27735.32</v>
      </c>
      <c r="F244" s="30">
        <f t="shared" si="6"/>
        <v>59060.68</v>
      </c>
    </row>
    <row r="245" spans="2:6" ht="15" customHeight="1" x14ac:dyDescent="0.3">
      <c r="B245" s="17" t="s">
        <v>90</v>
      </c>
      <c r="C245" s="17" t="s">
        <v>170</v>
      </c>
      <c r="D245" s="30">
        <v>1042984</v>
      </c>
      <c r="E245" s="30">
        <v>365882.37</v>
      </c>
      <c r="F245" s="30">
        <f t="shared" si="6"/>
        <v>677101.63</v>
      </c>
    </row>
    <row r="246" spans="2:6" ht="15" customHeight="1" x14ac:dyDescent="0.3">
      <c r="B246" s="17" t="s">
        <v>92</v>
      </c>
      <c r="C246" s="17" t="s">
        <v>93</v>
      </c>
      <c r="D246" s="30">
        <v>53638</v>
      </c>
      <c r="E246" s="30">
        <v>13969.59</v>
      </c>
      <c r="F246" s="30">
        <f t="shared" si="6"/>
        <v>39668.410000000003</v>
      </c>
    </row>
    <row r="247" spans="2:6" ht="15" customHeight="1" x14ac:dyDescent="0.3">
      <c r="B247" s="17" t="s">
        <v>94</v>
      </c>
      <c r="C247" s="17" t="s">
        <v>95</v>
      </c>
      <c r="D247" s="30">
        <v>0</v>
      </c>
      <c r="E247" s="30">
        <v>0</v>
      </c>
      <c r="F247" s="30">
        <f t="shared" si="6"/>
        <v>0</v>
      </c>
    </row>
    <row r="248" spans="2:6" ht="15" customHeight="1" x14ac:dyDescent="0.3">
      <c r="B248" s="17" t="s">
        <v>96</v>
      </c>
      <c r="C248" s="17" t="s">
        <v>97</v>
      </c>
      <c r="D248" s="30">
        <v>464722</v>
      </c>
      <c r="E248" s="30">
        <v>75453.19</v>
      </c>
      <c r="F248" s="30">
        <f t="shared" si="6"/>
        <v>389268.81</v>
      </c>
    </row>
    <row r="249" spans="2:6" ht="15" customHeight="1" x14ac:dyDescent="0.3">
      <c r="B249" s="17" t="s">
        <v>98</v>
      </c>
      <c r="C249" s="17" t="s">
        <v>99</v>
      </c>
      <c r="D249" s="30">
        <v>3534</v>
      </c>
      <c r="E249" s="30">
        <v>1738.5</v>
      </c>
      <c r="F249" s="30">
        <f t="shared" si="6"/>
        <v>1795.5</v>
      </c>
    </row>
    <row r="250" spans="2:6" ht="15" customHeight="1" x14ac:dyDescent="0.3">
      <c r="B250" s="17" t="s">
        <v>103</v>
      </c>
      <c r="C250" s="17" t="s">
        <v>156</v>
      </c>
      <c r="D250" s="30">
        <v>344072</v>
      </c>
      <c r="E250" s="30">
        <v>190799.32</v>
      </c>
      <c r="F250" s="30">
        <f t="shared" si="6"/>
        <v>153272.68</v>
      </c>
    </row>
    <row r="251" spans="2:6" ht="15" customHeight="1" x14ac:dyDescent="0.3">
      <c r="B251" s="17" t="s">
        <v>105</v>
      </c>
      <c r="C251" s="17" t="s">
        <v>106</v>
      </c>
      <c r="D251" s="30">
        <v>25769</v>
      </c>
      <c r="E251" s="30">
        <v>0</v>
      </c>
      <c r="F251" s="30">
        <f t="shared" si="6"/>
        <v>25769</v>
      </c>
    </row>
    <row r="252" spans="2:6" ht="15" customHeight="1" x14ac:dyDescent="0.3">
      <c r="B252" s="17" t="s">
        <v>114</v>
      </c>
      <c r="C252" s="17" t="s">
        <v>115</v>
      </c>
      <c r="D252" s="30">
        <v>1121663</v>
      </c>
      <c r="E252" s="30">
        <v>758</v>
      </c>
      <c r="F252" s="30">
        <f t="shared" si="6"/>
        <v>1120905</v>
      </c>
    </row>
    <row r="253" spans="2:6" ht="15" customHeight="1" x14ac:dyDescent="0.3">
      <c r="B253" s="17" t="s">
        <v>116</v>
      </c>
      <c r="C253" s="17" t="s">
        <v>117</v>
      </c>
      <c r="D253" s="30">
        <v>1858755</v>
      </c>
      <c r="E253" s="30">
        <v>1102147.6399999999</v>
      </c>
      <c r="F253" s="30">
        <f t="shared" si="6"/>
        <v>756607.3600000001</v>
      </c>
    </row>
    <row r="254" spans="2:6" ht="15" customHeight="1" x14ac:dyDescent="0.3">
      <c r="B254" s="17" t="s">
        <v>118</v>
      </c>
      <c r="C254" s="17" t="s">
        <v>119</v>
      </c>
      <c r="D254" s="30">
        <v>1771922</v>
      </c>
      <c r="E254" s="30">
        <v>1728774.35</v>
      </c>
      <c r="F254" s="30">
        <f t="shared" si="6"/>
        <v>43147.649999999907</v>
      </c>
    </row>
    <row r="255" spans="2:6" ht="15" customHeight="1" x14ac:dyDescent="0.3">
      <c r="B255" s="17" t="s">
        <v>121</v>
      </c>
      <c r="C255" s="17" t="s">
        <v>187</v>
      </c>
      <c r="D255" s="30">
        <v>1205720</v>
      </c>
      <c r="E255" s="30">
        <v>1204832.73</v>
      </c>
      <c r="F255" s="30">
        <f t="shared" si="6"/>
        <v>887.27000000001863</v>
      </c>
    </row>
    <row r="256" spans="2:6" ht="15" customHeight="1" x14ac:dyDescent="0.3">
      <c r="B256" s="17" t="s">
        <v>123</v>
      </c>
      <c r="C256" s="17" t="s">
        <v>124</v>
      </c>
      <c r="D256" s="30">
        <v>240357</v>
      </c>
      <c r="E256" s="30">
        <v>31653.56</v>
      </c>
      <c r="F256" s="30">
        <f t="shared" si="6"/>
        <v>208703.44</v>
      </c>
    </row>
    <row r="257" spans="2:6" ht="15" customHeight="1" x14ac:dyDescent="0.3">
      <c r="B257" s="16" t="s">
        <v>237</v>
      </c>
      <c r="C257" s="18"/>
      <c r="D257" s="31">
        <f>SUM(D211:D256)</f>
        <v>229412475</v>
      </c>
      <c r="E257" s="31">
        <f>SUM(E211:E256)</f>
        <v>108286882.61999999</v>
      </c>
      <c r="F257" s="31">
        <f>SUM(F211:F256)</f>
        <v>121125592.38000001</v>
      </c>
    </row>
    <row r="258" spans="2:6" ht="15" customHeight="1" x14ac:dyDescent="0.3">
      <c r="C258" s="2"/>
      <c r="D258" s="28"/>
      <c r="E258" s="28"/>
      <c r="F258" s="28"/>
    </row>
    <row r="259" spans="2:6" ht="15" customHeight="1" x14ac:dyDescent="0.3">
      <c r="B259" s="7"/>
      <c r="C259" s="2"/>
      <c r="D259" s="28"/>
      <c r="E259" s="28"/>
      <c r="F259" s="28"/>
    </row>
    <row r="260" spans="2:6" ht="15" customHeight="1" x14ac:dyDescent="0.3">
      <c r="B260" s="7" t="s">
        <v>232</v>
      </c>
      <c r="C260" s="2"/>
      <c r="D260" s="28"/>
      <c r="E260" s="28"/>
      <c r="F260" s="28"/>
    </row>
    <row r="261" spans="2:6" ht="15" customHeight="1" x14ac:dyDescent="0.3">
      <c r="B261" s="2"/>
      <c r="C261" s="2"/>
      <c r="D261" s="28"/>
      <c r="E261" s="28"/>
      <c r="F261" s="28"/>
    </row>
    <row r="262" spans="2:6" ht="30" x14ac:dyDescent="0.3">
      <c r="B262" s="4" t="s">
        <v>0</v>
      </c>
      <c r="C262" s="4" t="s">
        <v>1</v>
      </c>
      <c r="D262" s="25" t="s">
        <v>223</v>
      </c>
      <c r="E262" s="25" t="s">
        <v>225</v>
      </c>
      <c r="F262" s="25" t="s">
        <v>224</v>
      </c>
    </row>
    <row r="263" spans="2:6" ht="15" customHeight="1" x14ac:dyDescent="0.3">
      <c r="B263" s="17" t="s">
        <v>2</v>
      </c>
      <c r="C263" s="17" t="s">
        <v>3</v>
      </c>
      <c r="D263" s="30">
        <v>110281412</v>
      </c>
      <c r="E263" s="30">
        <v>56349723.710000001</v>
      </c>
      <c r="F263" s="30">
        <f t="shared" ref="F263:F309" si="7">+D263-E263</f>
        <v>53931688.289999999</v>
      </c>
    </row>
    <row r="264" spans="2:6" ht="15" customHeight="1" x14ac:dyDescent="0.3">
      <c r="B264" s="17" t="s">
        <v>4</v>
      </c>
      <c r="C264" s="17" t="s">
        <v>5</v>
      </c>
      <c r="D264" s="30">
        <v>9190118</v>
      </c>
      <c r="E264" s="30">
        <v>4970567.5999999996</v>
      </c>
      <c r="F264" s="30">
        <f t="shared" si="7"/>
        <v>4219550.4000000004</v>
      </c>
    </row>
    <row r="265" spans="2:6" ht="15" customHeight="1" x14ac:dyDescent="0.3">
      <c r="B265" s="17" t="s">
        <v>6</v>
      </c>
      <c r="C265" s="17" t="s">
        <v>7</v>
      </c>
      <c r="D265" s="30">
        <v>27478453</v>
      </c>
      <c r="E265" s="30">
        <v>14015719</v>
      </c>
      <c r="F265" s="30">
        <f t="shared" si="7"/>
        <v>13462734</v>
      </c>
    </row>
    <row r="266" spans="2:6" ht="15" customHeight="1" x14ac:dyDescent="0.3">
      <c r="B266" s="17" t="s">
        <v>8</v>
      </c>
      <c r="C266" s="17" t="s">
        <v>9</v>
      </c>
      <c r="D266" s="30">
        <v>4411257</v>
      </c>
      <c r="E266" s="30">
        <v>1711303.75</v>
      </c>
      <c r="F266" s="30">
        <f t="shared" si="7"/>
        <v>2699953.25</v>
      </c>
    </row>
    <row r="267" spans="2:6" ht="15" customHeight="1" x14ac:dyDescent="0.3">
      <c r="B267" s="17" t="s">
        <v>18</v>
      </c>
      <c r="C267" s="17" t="s">
        <v>19</v>
      </c>
      <c r="D267" s="30">
        <v>5514071</v>
      </c>
      <c r="E267" s="30">
        <v>864905.22</v>
      </c>
      <c r="F267" s="30">
        <f t="shared" si="7"/>
        <v>4649165.78</v>
      </c>
    </row>
    <row r="268" spans="2:6" ht="15" customHeight="1" x14ac:dyDescent="0.3">
      <c r="B268" s="17" t="s">
        <v>20</v>
      </c>
      <c r="C268" s="17" t="s">
        <v>21</v>
      </c>
      <c r="D268" s="30">
        <v>522595</v>
      </c>
      <c r="E268" s="30">
        <v>233388.38</v>
      </c>
      <c r="F268" s="30">
        <f t="shared" si="7"/>
        <v>289206.62</v>
      </c>
    </row>
    <row r="269" spans="2:6" ht="15" customHeight="1" x14ac:dyDescent="0.3">
      <c r="B269" s="17" t="s">
        <v>22</v>
      </c>
      <c r="C269" s="17" t="s">
        <v>23</v>
      </c>
      <c r="D269" s="30">
        <v>154560</v>
      </c>
      <c r="E269" s="30">
        <v>41832.44</v>
      </c>
      <c r="F269" s="30">
        <f t="shared" si="7"/>
        <v>112727.56</v>
      </c>
    </row>
    <row r="270" spans="2:6" ht="15" customHeight="1" x14ac:dyDescent="0.3">
      <c r="B270" s="17" t="s">
        <v>24</v>
      </c>
      <c r="C270" s="17" t="s">
        <v>25</v>
      </c>
      <c r="D270" s="30">
        <v>5000</v>
      </c>
      <c r="E270" s="30">
        <v>0</v>
      </c>
      <c r="F270" s="30">
        <f t="shared" si="7"/>
        <v>5000</v>
      </c>
    </row>
    <row r="271" spans="2:6" ht="15" customHeight="1" x14ac:dyDescent="0.3">
      <c r="B271" s="17" t="s">
        <v>26</v>
      </c>
      <c r="C271" s="17" t="s">
        <v>188</v>
      </c>
      <c r="D271" s="30">
        <v>8872</v>
      </c>
      <c r="E271" s="30">
        <v>0</v>
      </c>
      <c r="F271" s="30">
        <f t="shared" si="7"/>
        <v>8872</v>
      </c>
    </row>
    <row r="272" spans="2:6" ht="15" customHeight="1" x14ac:dyDescent="0.3">
      <c r="B272" s="17" t="s">
        <v>28</v>
      </c>
      <c r="C272" s="17" t="s">
        <v>29</v>
      </c>
      <c r="D272" s="30">
        <v>157500</v>
      </c>
      <c r="E272" s="30">
        <v>16</v>
      </c>
      <c r="F272" s="30">
        <f t="shared" si="7"/>
        <v>157484</v>
      </c>
    </row>
    <row r="273" spans="2:6" ht="15" customHeight="1" x14ac:dyDescent="0.3">
      <c r="B273" s="17" t="s">
        <v>30</v>
      </c>
      <c r="C273" s="17" t="s">
        <v>181</v>
      </c>
      <c r="D273" s="30">
        <v>30000</v>
      </c>
      <c r="E273" s="30">
        <v>10583.14</v>
      </c>
      <c r="F273" s="30">
        <f t="shared" si="7"/>
        <v>19416.86</v>
      </c>
    </row>
    <row r="274" spans="2:6" ht="15" customHeight="1" x14ac:dyDescent="0.3">
      <c r="B274" s="17" t="s">
        <v>32</v>
      </c>
      <c r="C274" s="17" t="s">
        <v>189</v>
      </c>
      <c r="D274" s="30">
        <v>223970</v>
      </c>
      <c r="E274" s="30">
        <v>42515.09</v>
      </c>
      <c r="F274" s="30">
        <f t="shared" si="7"/>
        <v>181454.91</v>
      </c>
    </row>
    <row r="275" spans="2:6" ht="15" customHeight="1" x14ac:dyDescent="0.3">
      <c r="B275" s="17" t="s">
        <v>34</v>
      </c>
      <c r="C275" s="17" t="s">
        <v>35</v>
      </c>
      <c r="D275" s="30">
        <v>105000</v>
      </c>
      <c r="E275" s="30">
        <v>86867.08</v>
      </c>
      <c r="F275" s="30">
        <f t="shared" si="7"/>
        <v>18132.919999999998</v>
      </c>
    </row>
    <row r="276" spans="2:6" ht="15" customHeight="1" x14ac:dyDescent="0.3">
      <c r="B276" s="17" t="s">
        <v>36</v>
      </c>
      <c r="C276" s="17" t="s">
        <v>190</v>
      </c>
      <c r="D276" s="30">
        <v>0</v>
      </c>
      <c r="E276" s="30">
        <v>0</v>
      </c>
      <c r="F276" s="30">
        <f t="shared" si="7"/>
        <v>0</v>
      </c>
    </row>
    <row r="277" spans="2:6" ht="15" customHeight="1" x14ac:dyDescent="0.3">
      <c r="B277" s="17" t="s">
        <v>38</v>
      </c>
      <c r="C277" s="17" t="s">
        <v>39</v>
      </c>
      <c r="D277" s="30">
        <v>10000</v>
      </c>
      <c r="E277" s="30">
        <v>7302.95</v>
      </c>
      <c r="F277" s="30">
        <f t="shared" si="7"/>
        <v>2697.05</v>
      </c>
    </row>
    <row r="278" spans="2:6" ht="15" customHeight="1" x14ac:dyDescent="0.3">
      <c r="B278" s="17" t="s">
        <v>40</v>
      </c>
      <c r="C278" s="17" t="s">
        <v>145</v>
      </c>
      <c r="D278" s="30">
        <v>193200</v>
      </c>
      <c r="E278" s="30">
        <v>68.5</v>
      </c>
      <c r="F278" s="30">
        <f t="shared" si="7"/>
        <v>193131.5</v>
      </c>
    </row>
    <row r="279" spans="2:6" ht="15" customHeight="1" x14ac:dyDescent="0.3">
      <c r="B279" s="17" t="s">
        <v>42</v>
      </c>
      <c r="C279" s="17" t="s">
        <v>43</v>
      </c>
      <c r="D279" s="30">
        <v>31500</v>
      </c>
      <c r="E279" s="30">
        <v>10206.27</v>
      </c>
      <c r="F279" s="30">
        <f t="shared" si="7"/>
        <v>21293.73</v>
      </c>
    </row>
    <row r="280" spans="2:6" ht="15" customHeight="1" x14ac:dyDescent="0.3">
      <c r="B280" s="17" t="s">
        <v>46</v>
      </c>
      <c r="C280" s="17" t="s">
        <v>47</v>
      </c>
      <c r="D280" s="30">
        <v>256990</v>
      </c>
      <c r="E280" s="30">
        <v>57110.52</v>
      </c>
      <c r="F280" s="30">
        <f t="shared" si="7"/>
        <v>199879.48</v>
      </c>
    </row>
    <row r="281" spans="2:6" ht="15" customHeight="1" x14ac:dyDescent="0.3">
      <c r="B281" s="17" t="s">
        <v>48</v>
      </c>
      <c r="C281" s="17" t="s">
        <v>49</v>
      </c>
      <c r="D281" s="30">
        <v>2043473</v>
      </c>
      <c r="E281" s="30">
        <v>677059.39</v>
      </c>
      <c r="F281" s="30">
        <f t="shared" si="7"/>
        <v>1366413.6099999999</v>
      </c>
    </row>
    <row r="282" spans="2:6" ht="15" customHeight="1" x14ac:dyDescent="0.3">
      <c r="B282" s="17" t="s">
        <v>52</v>
      </c>
      <c r="C282" s="17" t="s">
        <v>147</v>
      </c>
      <c r="D282" s="30">
        <v>437693</v>
      </c>
      <c r="E282" s="30">
        <v>325646.13</v>
      </c>
      <c r="F282" s="30">
        <f t="shared" si="7"/>
        <v>112046.87</v>
      </c>
    </row>
    <row r="283" spans="2:6" ht="15" customHeight="1" x14ac:dyDescent="0.3">
      <c r="B283" s="17" t="s">
        <v>54</v>
      </c>
      <c r="C283" s="17" t="s">
        <v>55</v>
      </c>
      <c r="D283" s="30">
        <v>1732451</v>
      </c>
      <c r="E283" s="30">
        <v>1351217.34</v>
      </c>
      <c r="F283" s="30">
        <f t="shared" si="7"/>
        <v>381233.65999999992</v>
      </c>
    </row>
    <row r="284" spans="2:6" ht="15" customHeight="1" x14ac:dyDescent="0.3">
      <c r="B284" s="17" t="s">
        <v>56</v>
      </c>
      <c r="C284" s="17" t="s">
        <v>57</v>
      </c>
      <c r="D284" s="30">
        <v>7240</v>
      </c>
      <c r="E284" s="30">
        <v>5229.37</v>
      </c>
      <c r="F284" s="30">
        <f t="shared" si="7"/>
        <v>2010.63</v>
      </c>
    </row>
    <row r="285" spans="2:6" ht="15" customHeight="1" x14ac:dyDescent="0.3">
      <c r="B285" s="17" t="s">
        <v>105</v>
      </c>
      <c r="C285" s="17" t="s">
        <v>106</v>
      </c>
      <c r="D285" s="30">
        <v>25769</v>
      </c>
      <c r="E285" s="30">
        <v>0</v>
      </c>
      <c r="F285" s="30">
        <f t="shared" si="7"/>
        <v>25769</v>
      </c>
    </row>
    <row r="286" spans="2:6" ht="15" customHeight="1" x14ac:dyDescent="0.3">
      <c r="B286" s="17" t="s">
        <v>60</v>
      </c>
      <c r="C286" s="17" t="s">
        <v>191</v>
      </c>
      <c r="D286" s="30">
        <v>171782</v>
      </c>
      <c r="E286" s="30">
        <v>11385.85</v>
      </c>
      <c r="F286" s="30">
        <f t="shared" si="7"/>
        <v>160396.15</v>
      </c>
    </row>
    <row r="287" spans="2:6" ht="15" customHeight="1" x14ac:dyDescent="0.3">
      <c r="B287" s="17" t="s">
        <v>62</v>
      </c>
      <c r="C287" s="17" t="s">
        <v>63</v>
      </c>
      <c r="D287" s="30">
        <v>324792</v>
      </c>
      <c r="E287" s="30">
        <v>135756.13</v>
      </c>
      <c r="F287" s="30">
        <f t="shared" si="7"/>
        <v>189035.87</v>
      </c>
    </row>
    <row r="288" spans="2:6" ht="15" customHeight="1" x14ac:dyDescent="0.3">
      <c r="B288" s="17" t="s">
        <v>64</v>
      </c>
      <c r="C288" s="17" t="s">
        <v>65</v>
      </c>
      <c r="D288" s="30">
        <v>280782</v>
      </c>
      <c r="E288" s="30">
        <v>169924.18</v>
      </c>
      <c r="F288" s="30">
        <f t="shared" si="7"/>
        <v>110857.82</v>
      </c>
    </row>
    <row r="289" spans="2:6" ht="15" customHeight="1" x14ac:dyDescent="0.3">
      <c r="B289" s="17" t="s">
        <v>66</v>
      </c>
      <c r="C289" s="17" t="s">
        <v>185</v>
      </c>
      <c r="D289" s="30">
        <v>885866</v>
      </c>
      <c r="E289" s="30">
        <v>0</v>
      </c>
      <c r="F289" s="30">
        <f t="shared" si="7"/>
        <v>885866</v>
      </c>
    </row>
    <row r="290" spans="2:6" ht="15" customHeight="1" x14ac:dyDescent="0.3">
      <c r="B290" s="17" t="s">
        <v>68</v>
      </c>
      <c r="C290" s="17" t="s">
        <v>69</v>
      </c>
      <c r="D290" s="30">
        <v>91795</v>
      </c>
      <c r="E290" s="30">
        <v>91536.98</v>
      </c>
      <c r="F290" s="30">
        <f t="shared" si="7"/>
        <v>258.02000000000407</v>
      </c>
    </row>
    <row r="291" spans="2:6" ht="15" customHeight="1" x14ac:dyDescent="0.3">
      <c r="B291" s="17" t="s">
        <v>70</v>
      </c>
      <c r="C291" s="17" t="s">
        <v>71</v>
      </c>
      <c r="D291" s="30">
        <v>1166306</v>
      </c>
      <c r="E291" s="30">
        <v>759625.99</v>
      </c>
      <c r="F291" s="30">
        <f t="shared" si="7"/>
        <v>406680.01</v>
      </c>
    </row>
    <row r="292" spans="2:6" ht="15" customHeight="1" x14ac:dyDescent="0.3">
      <c r="B292" s="17" t="s">
        <v>73</v>
      </c>
      <c r="C292" s="17" t="s">
        <v>74</v>
      </c>
      <c r="D292" s="30">
        <v>241600</v>
      </c>
      <c r="E292" s="30">
        <v>0</v>
      </c>
      <c r="F292" s="30">
        <f t="shared" si="7"/>
        <v>241600</v>
      </c>
    </row>
    <row r="293" spans="2:6" ht="15" customHeight="1" x14ac:dyDescent="0.3">
      <c r="B293" s="17" t="s">
        <v>75</v>
      </c>
      <c r="C293" s="17" t="s">
        <v>76</v>
      </c>
      <c r="D293" s="30">
        <v>109689</v>
      </c>
      <c r="E293" s="30">
        <v>79326.320000000007</v>
      </c>
      <c r="F293" s="30">
        <f t="shared" si="7"/>
        <v>30362.679999999993</v>
      </c>
    </row>
    <row r="294" spans="2:6" ht="15" customHeight="1" x14ac:dyDescent="0.3">
      <c r="B294" s="17" t="s">
        <v>77</v>
      </c>
      <c r="C294" s="17" t="s">
        <v>78</v>
      </c>
      <c r="D294" s="30">
        <v>182029</v>
      </c>
      <c r="E294" s="30">
        <v>101100.57</v>
      </c>
      <c r="F294" s="30">
        <f t="shared" si="7"/>
        <v>80928.429999999993</v>
      </c>
    </row>
    <row r="295" spans="2:6" ht="15" customHeight="1" x14ac:dyDescent="0.3">
      <c r="B295" s="17" t="s">
        <v>79</v>
      </c>
      <c r="C295" s="17" t="s">
        <v>80</v>
      </c>
      <c r="D295" s="30">
        <v>400822</v>
      </c>
      <c r="E295" s="30">
        <v>141790.51</v>
      </c>
      <c r="F295" s="30">
        <f t="shared" si="7"/>
        <v>259031.49</v>
      </c>
    </row>
    <row r="296" spans="2:6" ht="15" customHeight="1" x14ac:dyDescent="0.3">
      <c r="B296" s="17" t="s">
        <v>85</v>
      </c>
      <c r="C296" s="17" t="s">
        <v>86</v>
      </c>
      <c r="D296" s="30">
        <v>107932</v>
      </c>
      <c r="E296" s="30">
        <v>32169.41</v>
      </c>
      <c r="F296" s="30">
        <f t="shared" si="7"/>
        <v>75762.59</v>
      </c>
    </row>
    <row r="297" spans="2:6" ht="15" customHeight="1" x14ac:dyDescent="0.3">
      <c r="B297" s="17" t="s">
        <v>90</v>
      </c>
      <c r="C297" s="17" t="s">
        <v>91</v>
      </c>
      <c r="D297" s="30">
        <v>418295</v>
      </c>
      <c r="E297" s="30">
        <v>189013.95</v>
      </c>
      <c r="F297" s="30">
        <f t="shared" si="7"/>
        <v>229281.05</v>
      </c>
    </row>
    <row r="298" spans="2:6" ht="15" customHeight="1" x14ac:dyDescent="0.3">
      <c r="B298" s="17" t="s">
        <v>92</v>
      </c>
      <c r="C298" s="17" t="s">
        <v>93</v>
      </c>
      <c r="D298" s="30">
        <v>107255</v>
      </c>
      <c r="E298" s="30">
        <v>63434.76</v>
      </c>
      <c r="F298" s="30">
        <f t="shared" si="7"/>
        <v>43820.24</v>
      </c>
    </row>
    <row r="299" spans="2:6" ht="15" customHeight="1" x14ac:dyDescent="0.3">
      <c r="B299" s="17" t="s">
        <v>94</v>
      </c>
      <c r="C299" s="17" t="s">
        <v>95</v>
      </c>
      <c r="D299" s="30">
        <v>0</v>
      </c>
      <c r="E299" s="30">
        <v>0</v>
      </c>
      <c r="F299" s="30">
        <f t="shared" si="7"/>
        <v>0</v>
      </c>
    </row>
    <row r="300" spans="2:6" ht="15" customHeight="1" x14ac:dyDescent="0.3">
      <c r="B300" s="17" t="s">
        <v>96</v>
      </c>
      <c r="C300" s="17" t="s">
        <v>97</v>
      </c>
      <c r="D300" s="30">
        <v>244461</v>
      </c>
      <c r="E300" s="30">
        <v>75274.06</v>
      </c>
      <c r="F300" s="30">
        <f t="shared" si="7"/>
        <v>169186.94</v>
      </c>
    </row>
    <row r="301" spans="2:6" ht="15" customHeight="1" x14ac:dyDescent="0.3">
      <c r="B301" s="17" t="s">
        <v>98</v>
      </c>
      <c r="C301" s="17" t="s">
        <v>192</v>
      </c>
      <c r="D301" s="30">
        <v>1534</v>
      </c>
      <c r="E301" s="30">
        <v>1067</v>
      </c>
      <c r="F301" s="30">
        <f t="shared" si="7"/>
        <v>467</v>
      </c>
    </row>
    <row r="302" spans="2:6" ht="15" customHeight="1" x14ac:dyDescent="0.3">
      <c r="B302" s="17" t="s">
        <v>103</v>
      </c>
      <c r="C302" s="17" t="s">
        <v>156</v>
      </c>
      <c r="D302" s="30">
        <v>294789</v>
      </c>
      <c r="E302" s="30">
        <v>134661.63</v>
      </c>
      <c r="F302" s="30">
        <f t="shared" si="7"/>
        <v>160127.37</v>
      </c>
    </row>
    <row r="303" spans="2:6" ht="15" customHeight="1" x14ac:dyDescent="0.3">
      <c r="B303" s="17" t="s">
        <v>111</v>
      </c>
      <c r="C303" s="17" t="s">
        <v>43</v>
      </c>
      <c r="D303" s="30">
        <v>123003</v>
      </c>
      <c r="E303" s="30">
        <v>75593</v>
      </c>
      <c r="F303" s="30">
        <f t="shared" si="7"/>
        <v>47410</v>
      </c>
    </row>
    <row r="304" spans="2:6" ht="15" customHeight="1" x14ac:dyDescent="0.3">
      <c r="B304" s="17" t="s">
        <v>114</v>
      </c>
      <c r="C304" s="17" t="s">
        <v>193</v>
      </c>
      <c r="D304" s="30">
        <v>905959</v>
      </c>
      <c r="E304" s="30">
        <v>0</v>
      </c>
      <c r="F304" s="30">
        <f t="shared" si="7"/>
        <v>905959</v>
      </c>
    </row>
    <row r="305" spans="2:6" ht="15" customHeight="1" x14ac:dyDescent="0.3">
      <c r="B305" s="17" t="s">
        <v>116</v>
      </c>
      <c r="C305" s="17" t="s">
        <v>117</v>
      </c>
      <c r="D305" s="30">
        <v>1501302</v>
      </c>
      <c r="E305" s="30">
        <v>44748.05</v>
      </c>
      <c r="F305" s="30">
        <f t="shared" si="7"/>
        <v>1456553.95</v>
      </c>
    </row>
    <row r="306" spans="2:6" ht="15" customHeight="1" x14ac:dyDescent="0.3">
      <c r="B306" s="17" t="s">
        <v>118</v>
      </c>
      <c r="C306" s="17" t="s">
        <v>119</v>
      </c>
      <c r="D306" s="30">
        <v>238959</v>
      </c>
      <c r="E306" s="30">
        <v>201976.65</v>
      </c>
      <c r="F306" s="30">
        <f t="shared" si="7"/>
        <v>36982.350000000006</v>
      </c>
    </row>
    <row r="307" spans="2:6" ht="15" customHeight="1" x14ac:dyDescent="0.3">
      <c r="B307" s="17" t="s">
        <v>120</v>
      </c>
      <c r="C307" s="17" t="s">
        <v>43</v>
      </c>
      <c r="D307" s="30">
        <v>21450</v>
      </c>
      <c r="E307" s="30">
        <v>21450</v>
      </c>
      <c r="F307" s="30">
        <f t="shared" si="7"/>
        <v>0</v>
      </c>
    </row>
    <row r="308" spans="2:6" ht="15" customHeight="1" x14ac:dyDescent="0.3">
      <c r="B308" s="17" t="s">
        <v>121</v>
      </c>
      <c r="C308" s="17" t="s">
        <v>122</v>
      </c>
      <c r="D308" s="30">
        <v>496504</v>
      </c>
      <c r="E308" s="30">
        <v>0</v>
      </c>
      <c r="F308" s="30">
        <f t="shared" si="7"/>
        <v>496504</v>
      </c>
    </row>
    <row r="309" spans="2:6" ht="15" customHeight="1" x14ac:dyDescent="0.3">
      <c r="B309" s="17" t="s">
        <v>123</v>
      </c>
      <c r="C309" s="17" t="s">
        <v>124</v>
      </c>
      <c r="D309" s="30">
        <v>194134</v>
      </c>
      <c r="E309" s="30">
        <v>27287.55</v>
      </c>
      <c r="F309" s="30">
        <f t="shared" si="7"/>
        <v>166846.45000000001</v>
      </c>
    </row>
    <row r="310" spans="2:6" ht="15" customHeight="1" x14ac:dyDescent="0.3">
      <c r="B310" s="16" t="s">
        <v>237</v>
      </c>
      <c r="C310" s="18"/>
      <c r="D310" s="31">
        <f>SUM(D263:D309)</f>
        <v>171332164</v>
      </c>
      <c r="E310" s="31">
        <f>SUM(E263:E309)</f>
        <v>83118384.469999984</v>
      </c>
      <c r="F310" s="31">
        <f>SUM(F263:F309)</f>
        <v>88213779.530000016</v>
      </c>
    </row>
    <row r="311" spans="2:6" ht="15" customHeight="1" x14ac:dyDescent="0.3">
      <c r="C311" s="2"/>
      <c r="D311" s="28"/>
      <c r="E311" s="28"/>
      <c r="F311" s="28"/>
    </row>
    <row r="312" spans="2:6" ht="15" customHeight="1" x14ac:dyDescent="0.3">
      <c r="B312" s="7"/>
      <c r="C312" s="2"/>
      <c r="D312" s="28"/>
      <c r="E312" s="28"/>
      <c r="F312" s="28"/>
    </row>
    <row r="313" spans="2:6" ht="15" customHeight="1" x14ac:dyDescent="0.3">
      <c r="B313" s="7" t="s">
        <v>233</v>
      </c>
      <c r="C313" s="2"/>
      <c r="D313" s="28"/>
      <c r="E313" s="28"/>
      <c r="F313" s="28"/>
    </row>
    <row r="314" spans="2:6" ht="15" customHeight="1" x14ac:dyDescent="0.3">
      <c r="B314" s="2"/>
      <c r="C314" s="2"/>
      <c r="D314" s="28"/>
      <c r="E314" s="28"/>
      <c r="F314" s="28"/>
    </row>
    <row r="315" spans="2:6" ht="30" x14ac:dyDescent="0.3">
      <c r="B315" s="4" t="s">
        <v>0</v>
      </c>
      <c r="C315" s="4" t="s">
        <v>1</v>
      </c>
      <c r="D315" s="25" t="s">
        <v>223</v>
      </c>
      <c r="E315" s="25" t="s">
        <v>225</v>
      </c>
      <c r="F315" s="25" t="s">
        <v>224</v>
      </c>
    </row>
    <row r="316" spans="2:6" ht="15" customHeight="1" x14ac:dyDescent="0.3">
      <c r="B316" s="17" t="s">
        <v>2</v>
      </c>
      <c r="C316" s="17" t="s">
        <v>3</v>
      </c>
      <c r="D316" s="30">
        <v>7041122</v>
      </c>
      <c r="E316" s="30">
        <v>2559875.46</v>
      </c>
      <c r="F316" s="30">
        <f t="shared" ref="F316:F356" si="8">+D316-E316</f>
        <v>4481246.54</v>
      </c>
    </row>
    <row r="317" spans="2:6" ht="15" customHeight="1" x14ac:dyDescent="0.3">
      <c r="B317" s="17" t="s">
        <v>4</v>
      </c>
      <c r="C317" s="17" t="s">
        <v>5</v>
      </c>
      <c r="D317" s="30">
        <v>586761</v>
      </c>
      <c r="E317" s="30">
        <v>276594.90000000002</v>
      </c>
      <c r="F317" s="30">
        <f t="shared" si="8"/>
        <v>310166.09999999998</v>
      </c>
    </row>
    <row r="318" spans="2:6" ht="15" customHeight="1" x14ac:dyDescent="0.3">
      <c r="B318" s="17" t="s">
        <v>6</v>
      </c>
      <c r="C318" s="17" t="s">
        <v>7</v>
      </c>
      <c r="D318" s="30">
        <v>1754414</v>
      </c>
      <c r="E318" s="30">
        <v>652388</v>
      </c>
      <c r="F318" s="30">
        <f t="shared" si="8"/>
        <v>1102026</v>
      </c>
    </row>
    <row r="319" spans="2:6" ht="15" customHeight="1" x14ac:dyDescent="0.3">
      <c r="B319" s="17" t="s">
        <v>8</v>
      </c>
      <c r="C319" s="17" t="s">
        <v>9</v>
      </c>
      <c r="D319" s="30">
        <v>281644</v>
      </c>
      <c r="E319" s="30">
        <v>88374.65</v>
      </c>
      <c r="F319" s="30">
        <f t="shared" si="8"/>
        <v>193269.35</v>
      </c>
    </row>
    <row r="320" spans="2:6" ht="15" customHeight="1" x14ac:dyDescent="0.3">
      <c r="B320" s="17" t="s">
        <v>18</v>
      </c>
      <c r="C320" s="17" t="s">
        <v>19</v>
      </c>
      <c r="D320" s="30">
        <v>352057</v>
      </c>
      <c r="E320" s="30">
        <v>31460</v>
      </c>
      <c r="F320" s="30">
        <f t="shared" si="8"/>
        <v>320597</v>
      </c>
    </row>
    <row r="321" spans="2:6" ht="15" customHeight="1" x14ac:dyDescent="0.3">
      <c r="B321" s="17" t="s">
        <v>20</v>
      </c>
      <c r="C321" s="17" t="s">
        <v>21</v>
      </c>
      <c r="D321" s="30">
        <v>10000</v>
      </c>
      <c r="E321" s="30">
        <v>6865.1</v>
      </c>
      <c r="F321" s="30">
        <f t="shared" si="8"/>
        <v>3134.8999999999996</v>
      </c>
    </row>
    <row r="322" spans="2:6" ht="15" customHeight="1" x14ac:dyDescent="0.3">
      <c r="B322" s="17" t="s">
        <v>22</v>
      </c>
      <c r="C322" s="17" t="s">
        <v>23</v>
      </c>
      <c r="D322" s="30">
        <v>7360</v>
      </c>
      <c r="E322" s="30">
        <v>800.25</v>
      </c>
      <c r="F322" s="30">
        <f t="shared" si="8"/>
        <v>6559.75</v>
      </c>
    </row>
    <row r="323" spans="2:6" ht="15" customHeight="1" x14ac:dyDescent="0.3">
      <c r="B323" s="17" t="s">
        <v>24</v>
      </c>
      <c r="C323" s="17" t="s">
        <v>25</v>
      </c>
      <c r="D323" s="30">
        <v>1000</v>
      </c>
      <c r="E323" s="30">
        <v>0</v>
      </c>
      <c r="F323" s="30">
        <f t="shared" si="8"/>
        <v>1000</v>
      </c>
    </row>
    <row r="324" spans="2:6" ht="15" customHeight="1" x14ac:dyDescent="0.3">
      <c r="B324" s="17" t="s">
        <v>26</v>
      </c>
      <c r="C324" s="17" t="s">
        <v>27</v>
      </c>
      <c r="D324" s="30">
        <v>423</v>
      </c>
      <c r="E324" s="30">
        <v>0</v>
      </c>
      <c r="F324" s="30">
        <f t="shared" si="8"/>
        <v>423</v>
      </c>
    </row>
    <row r="325" spans="2:6" ht="15" customHeight="1" x14ac:dyDescent="0.3">
      <c r="B325" s="17" t="s">
        <v>28</v>
      </c>
      <c r="C325" s="17" t="s">
        <v>194</v>
      </c>
      <c r="D325" s="30">
        <v>7500</v>
      </c>
      <c r="E325" s="30">
        <v>0</v>
      </c>
      <c r="F325" s="30">
        <f t="shared" si="8"/>
        <v>7500</v>
      </c>
    </row>
    <row r="326" spans="2:6" ht="15" customHeight="1" x14ac:dyDescent="0.3">
      <c r="B326" s="17" t="s">
        <v>32</v>
      </c>
      <c r="C326" s="17" t="s">
        <v>33</v>
      </c>
      <c r="D326" s="30">
        <v>5000</v>
      </c>
      <c r="E326" s="30">
        <v>113.53</v>
      </c>
      <c r="F326" s="30">
        <f t="shared" si="8"/>
        <v>4886.47</v>
      </c>
    </row>
    <row r="327" spans="2:6" ht="15" customHeight="1" x14ac:dyDescent="0.3">
      <c r="B327" s="17" t="s">
        <v>34</v>
      </c>
      <c r="C327" s="17" t="s">
        <v>35</v>
      </c>
      <c r="D327" s="30">
        <v>5000</v>
      </c>
      <c r="E327" s="30">
        <v>2175.11</v>
      </c>
      <c r="F327" s="30">
        <f t="shared" si="8"/>
        <v>2824.89</v>
      </c>
    </row>
    <row r="328" spans="2:6" ht="15" customHeight="1" x14ac:dyDescent="0.3">
      <c r="B328" s="17" t="s">
        <v>38</v>
      </c>
      <c r="C328" s="17" t="s">
        <v>39</v>
      </c>
      <c r="D328" s="30">
        <v>0</v>
      </c>
      <c r="E328" s="30">
        <v>0</v>
      </c>
      <c r="F328" s="30">
        <f t="shared" si="8"/>
        <v>0</v>
      </c>
    </row>
    <row r="329" spans="2:6" ht="15" customHeight="1" x14ac:dyDescent="0.3">
      <c r="B329" s="17" t="s">
        <v>40</v>
      </c>
      <c r="C329" s="17" t="s">
        <v>41</v>
      </c>
      <c r="D329" s="30">
        <v>9200</v>
      </c>
      <c r="E329" s="30">
        <v>0</v>
      </c>
      <c r="F329" s="30">
        <f t="shared" si="8"/>
        <v>9200</v>
      </c>
    </row>
    <row r="330" spans="2:6" ht="15" customHeight="1" x14ac:dyDescent="0.3">
      <c r="B330" s="17" t="s">
        <v>42</v>
      </c>
      <c r="C330" s="17" t="s">
        <v>43</v>
      </c>
      <c r="D330" s="30">
        <v>1500</v>
      </c>
      <c r="E330" s="30">
        <v>395.49</v>
      </c>
      <c r="F330" s="30">
        <f t="shared" si="8"/>
        <v>1104.51</v>
      </c>
    </row>
    <row r="331" spans="2:6" ht="15" customHeight="1" x14ac:dyDescent="0.3">
      <c r="B331" s="17" t="s">
        <v>46</v>
      </c>
      <c r="C331" s="17" t="s">
        <v>47</v>
      </c>
      <c r="D331" s="30">
        <v>23363</v>
      </c>
      <c r="E331" s="30">
        <v>0</v>
      </c>
      <c r="F331" s="30">
        <f t="shared" si="8"/>
        <v>23363</v>
      </c>
    </row>
    <row r="332" spans="2:6" ht="15" customHeight="1" x14ac:dyDescent="0.3">
      <c r="B332" s="17" t="s">
        <v>48</v>
      </c>
      <c r="C332" s="17" t="s">
        <v>195</v>
      </c>
      <c r="D332" s="30">
        <v>20326</v>
      </c>
      <c r="E332" s="30">
        <v>0</v>
      </c>
      <c r="F332" s="30">
        <f t="shared" si="8"/>
        <v>20326</v>
      </c>
    </row>
    <row r="333" spans="2:6" ht="15" customHeight="1" x14ac:dyDescent="0.3">
      <c r="B333" s="17" t="s">
        <v>52</v>
      </c>
      <c r="C333" s="17" t="s">
        <v>147</v>
      </c>
      <c r="D333" s="30">
        <v>14569</v>
      </c>
      <c r="E333" s="30">
        <v>0</v>
      </c>
      <c r="F333" s="30">
        <f t="shared" si="8"/>
        <v>14569</v>
      </c>
    </row>
    <row r="334" spans="2:6" ht="15" customHeight="1" x14ac:dyDescent="0.3">
      <c r="B334" s="17" t="s">
        <v>54</v>
      </c>
      <c r="C334" s="17" t="s">
        <v>168</v>
      </c>
      <c r="D334" s="30">
        <v>112693</v>
      </c>
      <c r="E334" s="30">
        <v>83460.600000000006</v>
      </c>
      <c r="F334" s="30">
        <f t="shared" si="8"/>
        <v>29232.399999999994</v>
      </c>
    </row>
    <row r="335" spans="2:6" ht="15" customHeight="1" x14ac:dyDescent="0.3">
      <c r="B335" s="17" t="s">
        <v>56</v>
      </c>
      <c r="C335" s="17" t="s">
        <v>57</v>
      </c>
      <c r="D335" s="30">
        <v>0</v>
      </c>
      <c r="E335" s="30">
        <v>0</v>
      </c>
      <c r="F335" s="30">
        <f t="shared" si="8"/>
        <v>0</v>
      </c>
    </row>
    <row r="336" spans="2:6" ht="15" customHeight="1" x14ac:dyDescent="0.3">
      <c r="B336" s="17" t="s">
        <v>60</v>
      </c>
      <c r="C336" s="17" t="s">
        <v>196</v>
      </c>
      <c r="D336" s="30">
        <v>3835</v>
      </c>
      <c r="E336" s="30">
        <v>0</v>
      </c>
      <c r="F336" s="30">
        <f t="shared" si="8"/>
        <v>3835</v>
      </c>
    </row>
    <row r="337" spans="2:6" ht="15" customHeight="1" x14ac:dyDescent="0.3">
      <c r="B337" s="17" t="s">
        <v>62</v>
      </c>
      <c r="C337" s="17" t="s">
        <v>63</v>
      </c>
      <c r="D337" s="30">
        <v>13657</v>
      </c>
      <c r="E337" s="30">
        <v>179.66</v>
      </c>
      <c r="F337" s="30">
        <f t="shared" si="8"/>
        <v>13477.34</v>
      </c>
    </row>
    <row r="338" spans="2:6" ht="15" customHeight="1" x14ac:dyDescent="0.3">
      <c r="B338" s="17" t="s">
        <v>64</v>
      </c>
      <c r="C338" s="17" t="s">
        <v>150</v>
      </c>
      <c r="D338" s="30">
        <v>13371</v>
      </c>
      <c r="E338" s="30">
        <v>2310.89</v>
      </c>
      <c r="F338" s="30">
        <f t="shared" si="8"/>
        <v>11060.11</v>
      </c>
    </row>
    <row r="339" spans="2:6" ht="15" customHeight="1" x14ac:dyDescent="0.3">
      <c r="B339" s="17" t="s">
        <v>66</v>
      </c>
      <c r="C339" s="17" t="s">
        <v>151</v>
      </c>
      <c r="D339" s="30">
        <v>42185</v>
      </c>
      <c r="E339" s="30">
        <v>0</v>
      </c>
      <c r="F339" s="30">
        <f t="shared" si="8"/>
        <v>42185</v>
      </c>
    </row>
    <row r="340" spans="2:6" ht="15" customHeight="1" x14ac:dyDescent="0.3">
      <c r="B340" s="17" t="s">
        <v>68</v>
      </c>
      <c r="C340" s="17" t="s">
        <v>197</v>
      </c>
      <c r="D340" s="30">
        <v>0</v>
      </c>
      <c r="E340" s="30">
        <v>0</v>
      </c>
      <c r="F340" s="30">
        <f t="shared" si="8"/>
        <v>0</v>
      </c>
    </row>
    <row r="341" spans="2:6" ht="15" customHeight="1" x14ac:dyDescent="0.3">
      <c r="B341" s="17" t="s">
        <v>70</v>
      </c>
      <c r="C341" s="17" t="s">
        <v>198</v>
      </c>
      <c r="D341" s="30">
        <v>106028</v>
      </c>
      <c r="E341" s="30">
        <v>6658.05</v>
      </c>
      <c r="F341" s="30">
        <f t="shared" si="8"/>
        <v>99369.95</v>
      </c>
    </row>
    <row r="342" spans="2:6" ht="15" customHeight="1" x14ac:dyDescent="0.3">
      <c r="B342" s="17" t="s">
        <v>73</v>
      </c>
      <c r="C342" s="17" t="s">
        <v>74</v>
      </c>
      <c r="D342" s="30">
        <v>11505</v>
      </c>
      <c r="E342" s="30">
        <v>0</v>
      </c>
      <c r="F342" s="30">
        <f t="shared" si="8"/>
        <v>11505</v>
      </c>
    </row>
    <row r="343" spans="2:6" ht="15" customHeight="1" x14ac:dyDescent="0.3">
      <c r="B343" s="17" t="s">
        <v>75</v>
      </c>
      <c r="C343" s="17" t="s">
        <v>76</v>
      </c>
      <c r="D343" s="30">
        <v>0</v>
      </c>
      <c r="E343" s="30">
        <v>0</v>
      </c>
      <c r="F343" s="30">
        <f t="shared" si="8"/>
        <v>0</v>
      </c>
    </row>
    <row r="344" spans="2:6" ht="15" customHeight="1" x14ac:dyDescent="0.3">
      <c r="B344" s="17" t="s">
        <v>77</v>
      </c>
      <c r="C344" s="17" t="s">
        <v>199</v>
      </c>
      <c r="D344" s="30">
        <v>0</v>
      </c>
      <c r="E344" s="30">
        <v>0</v>
      </c>
      <c r="F344" s="30">
        <f t="shared" si="8"/>
        <v>0</v>
      </c>
    </row>
    <row r="345" spans="2:6" ht="15" customHeight="1" x14ac:dyDescent="0.3">
      <c r="B345" s="17" t="s">
        <v>79</v>
      </c>
      <c r="C345" s="17" t="s">
        <v>80</v>
      </c>
      <c r="D345" s="30">
        <v>7670</v>
      </c>
      <c r="E345" s="30">
        <v>3007.84</v>
      </c>
      <c r="F345" s="30">
        <f t="shared" si="8"/>
        <v>4662.16</v>
      </c>
    </row>
    <row r="346" spans="2:6" ht="15" customHeight="1" x14ac:dyDescent="0.3">
      <c r="B346" s="17" t="s">
        <v>90</v>
      </c>
      <c r="C346" s="17" t="s">
        <v>91</v>
      </c>
      <c r="D346" s="30">
        <v>53843</v>
      </c>
      <c r="E346" s="30">
        <v>5581</v>
      </c>
      <c r="F346" s="30">
        <f t="shared" si="8"/>
        <v>48262</v>
      </c>
    </row>
    <row r="347" spans="2:6" ht="15" customHeight="1" x14ac:dyDescent="0.3">
      <c r="B347" s="17" t="s">
        <v>92</v>
      </c>
      <c r="C347" s="17" t="s">
        <v>93</v>
      </c>
      <c r="D347" s="30">
        <v>1304</v>
      </c>
      <c r="E347" s="30">
        <v>465.29</v>
      </c>
      <c r="F347" s="30">
        <f t="shared" si="8"/>
        <v>838.71</v>
      </c>
    </row>
    <row r="348" spans="2:6" ht="15" customHeight="1" x14ac:dyDescent="0.3">
      <c r="B348" s="17" t="s">
        <v>96</v>
      </c>
      <c r="C348" s="17" t="s">
        <v>97</v>
      </c>
      <c r="D348" s="30">
        <v>11641</v>
      </c>
      <c r="E348" s="30">
        <v>0</v>
      </c>
      <c r="F348" s="30">
        <f t="shared" si="8"/>
        <v>11641</v>
      </c>
    </row>
    <row r="349" spans="2:6" ht="15" customHeight="1" x14ac:dyDescent="0.3">
      <c r="B349" s="17" t="s">
        <v>98</v>
      </c>
      <c r="C349" s="17" t="s">
        <v>99</v>
      </c>
      <c r="D349" s="30">
        <v>767</v>
      </c>
      <c r="E349" s="30">
        <v>0</v>
      </c>
      <c r="F349" s="30">
        <f t="shared" si="8"/>
        <v>767</v>
      </c>
    </row>
    <row r="350" spans="2:6" ht="15" customHeight="1" x14ac:dyDescent="0.3">
      <c r="B350" s="17" t="s">
        <v>103</v>
      </c>
      <c r="C350" s="17" t="s">
        <v>172</v>
      </c>
      <c r="D350" s="30">
        <v>5000</v>
      </c>
      <c r="E350" s="30">
        <v>851.65</v>
      </c>
      <c r="F350" s="30">
        <f t="shared" si="8"/>
        <v>4148.3500000000004</v>
      </c>
    </row>
    <row r="351" spans="2:6" ht="15" customHeight="1" x14ac:dyDescent="0.3">
      <c r="B351" s="17" t="s">
        <v>111</v>
      </c>
      <c r="C351" s="17" t="s">
        <v>200</v>
      </c>
      <c r="D351" s="30">
        <v>0</v>
      </c>
      <c r="E351" s="30">
        <v>0</v>
      </c>
      <c r="F351" s="30">
        <f t="shared" si="8"/>
        <v>0</v>
      </c>
    </row>
    <row r="352" spans="2:6" ht="15" customHeight="1" x14ac:dyDescent="0.3">
      <c r="B352" s="17" t="s">
        <v>114</v>
      </c>
      <c r="C352" s="17" t="s">
        <v>115</v>
      </c>
      <c r="D352" s="30">
        <v>43141</v>
      </c>
      <c r="E352" s="30">
        <v>0</v>
      </c>
      <c r="F352" s="30">
        <f t="shared" si="8"/>
        <v>43141</v>
      </c>
    </row>
    <row r="353" spans="2:6" ht="15" customHeight="1" x14ac:dyDescent="0.3">
      <c r="B353" s="17" t="s">
        <v>116</v>
      </c>
      <c r="C353" s="17" t="s">
        <v>117</v>
      </c>
      <c r="D353" s="30">
        <v>71491</v>
      </c>
      <c r="E353" s="30">
        <v>0</v>
      </c>
      <c r="F353" s="30">
        <f t="shared" si="8"/>
        <v>71491</v>
      </c>
    </row>
    <row r="354" spans="2:6" ht="15" customHeight="1" x14ac:dyDescent="0.3">
      <c r="B354" s="17" t="s">
        <v>118</v>
      </c>
      <c r="C354" s="17" t="s">
        <v>119</v>
      </c>
      <c r="D354" s="30">
        <v>3544</v>
      </c>
      <c r="E354" s="30">
        <v>0</v>
      </c>
      <c r="F354" s="30">
        <f t="shared" si="8"/>
        <v>3544</v>
      </c>
    </row>
    <row r="355" spans="2:6" ht="15" customHeight="1" x14ac:dyDescent="0.3">
      <c r="B355" s="17" t="s">
        <v>121</v>
      </c>
      <c r="C355" s="17" t="s">
        <v>122</v>
      </c>
      <c r="D355" s="30">
        <v>23644</v>
      </c>
      <c r="E355" s="30">
        <v>0</v>
      </c>
      <c r="F355" s="30">
        <f t="shared" si="8"/>
        <v>23644</v>
      </c>
    </row>
    <row r="356" spans="2:6" ht="15" customHeight="1" x14ac:dyDescent="0.3">
      <c r="B356" s="17" t="s">
        <v>123</v>
      </c>
      <c r="C356" s="17" t="s">
        <v>201</v>
      </c>
      <c r="D356" s="30">
        <v>9245</v>
      </c>
      <c r="E356" s="30">
        <v>0</v>
      </c>
      <c r="F356" s="30">
        <f t="shared" si="8"/>
        <v>9245</v>
      </c>
    </row>
    <row r="357" spans="2:6" ht="15" customHeight="1" x14ac:dyDescent="0.3">
      <c r="B357" s="16" t="s">
        <v>237</v>
      </c>
      <c r="C357" s="18"/>
      <c r="D357" s="31">
        <f>SUM(D316:D356)</f>
        <v>10655803</v>
      </c>
      <c r="E357" s="31">
        <f>SUM(E316:E356)</f>
        <v>3721557.4699999997</v>
      </c>
      <c r="F357" s="31">
        <f>SUM(F316:F356)</f>
        <v>6934245.5299999993</v>
      </c>
    </row>
    <row r="358" spans="2:6" ht="15" customHeight="1" x14ac:dyDescent="0.3">
      <c r="C358" s="2"/>
      <c r="D358" s="28"/>
      <c r="E358" s="28"/>
      <c r="F358" s="28"/>
    </row>
    <row r="359" spans="2:6" ht="15" customHeight="1" x14ac:dyDescent="0.3">
      <c r="B359" s="7"/>
      <c r="C359" s="2"/>
      <c r="D359" s="28"/>
      <c r="E359" s="28"/>
      <c r="F359" s="28"/>
    </row>
    <row r="360" spans="2:6" ht="15" customHeight="1" x14ac:dyDescent="0.3">
      <c r="B360" s="7" t="s">
        <v>234</v>
      </c>
      <c r="C360" s="2"/>
      <c r="D360" s="28"/>
      <c r="E360" s="28"/>
      <c r="F360" s="28"/>
    </row>
    <row r="361" spans="2:6" ht="15" customHeight="1" x14ac:dyDescent="0.3">
      <c r="B361" s="2"/>
      <c r="C361" s="2"/>
      <c r="D361" s="28"/>
      <c r="E361" s="28"/>
      <c r="F361" s="28"/>
    </row>
    <row r="362" spans="2:6" ht="30" x14ac:dyDescent="0.3">
      <c r="B362" s="4" t="s">
        <v>0</v>
      </c>
      <c r="C362" s="4" t="s">
        <v>1</v>
      </c>
      <c r="D362" s="25" t="s">
        <v>223</v>
      </c>
      <c r="E362" s="25" t="s">
        <v>225</v>
      </c>
      <c r="F362" s="25" t="s">
        <v>224</v>
      </c>
    </row>
    <row r="363" spans="2:6" ht="15" customHeight="1" x14ac:dyDescent="0.3">
      <c r="B363" s="17" t="s">
        <v>2</v>
      </c>
      <c r="C363" s="17" t="s">
        <v>3</v>
      </c>
      <c r="D363" s="30">
        <v>72172678</v>
      </c>
      <c r="E363" s="30">
        <v>47347226.810000002</v>
      </c>
      <c r="F363" s="30">
        <f t="shared" ref="F363:F394" si="9">+D363-E363</f>
        <v>24825451.189999998</v>
      </c>
    </row>
    <row r="364" spans="2:6" ht="15" customHeight="1" x14ac:dyDescent="0.3">
      <c r="B364" s="17" t="s">
        <v>4</v>
      </c>
      <c r="C364" s="17" t="s">
        <v>5</v>
      </c>
      <c r="D364" s="30">
        <v>6014391</v>
      </c>
      <c r="E364" s="30">
        <v>4068829.05</v>
      </c>
      <c r="F364" s="30">
        <f t="shared" si="9"/>
        <v>1945561.9500000002</v>
      </c>
    </row>
    <row r="365" spans="2:6" ht="15" customHeight="1" x14ac:dyDescent="0.3">
      <c r="B365" s="17" t="s">
        <v>6</v>
      </c>
      <c r="C365" s="17" t="s">
        <v>7</v>
      </c>
      <c r="D365" s="30">
        <v>17983026</v>
      </c>
      <c r="E365" s="30">
        <v>11822011</v>
      </c>
      <c r="F365" s="30">
        <f t="shared" si="9"/>
        <v>6161015</v>
      </c>
    </row>
    <row r="366" spans="2:6" ht="15" customHeight="1" x14ac:dyDescent="0.3">
      <c r="B366" s="17" t="s">
        <v>8</v>
      </c>
      <c r="C366" s="17" t="s">
        <v>9</v>
      </c>
      <c r="D366" s="30">
        <v>2886907</v>
      </c>
      <c r="E366" s="30">
        <v>1543504.79</v>
      </c>
      <c r="F366" s="30">
        <f t="shared" si="9"/>
        <v>1343402.21</v>
      </c>
    </row>
    <row r="367" spans="2:6" ht="15" customHeight="1" x14ac:dyDescent="0.3">
      <c r="B367" s="17" t="s">
        <v>10</v>
      </c>
      <c r="C367" s="17" t="s">
        <v>202</v>
      </c>
      <c r="D367" s="30">
        <v>0</v>
      </c>
      <c r="E367" s="30">
        <v>0</v>
      </c>
      <c r="F367" s="30">
        <f t="shared" si="9"/>
        <v>0</v>
      </c>
    </row>
    <row r="368" spans="2:6" ht="15" customHeight="1" x14ac:dyDescent="0.3">
      <c r="B368" s="17" t="s">
        <v>12</v>
      </c>
      <c r="C368" s="17" t="s">
        <v>203</v>
      </c>
      <c r="D368" s="30">
        <v>0</v>
      </c>
      <c r="E368" s="30">
        <v>0</v>
      </c>
      <c r="F368" s="30">
        <f t="shared" si="9"/>
        <v>0</v>
      </c>
    </row>
    <row r="369" spans="2:6" ht="15" customHeight="1" x14ac:dyDescent="0.3">
      <c r="B369" s="17" t="s">
        <v>14</v>
      </c>
      <c r="C369" s="17" t="s">
        <v>204</v>
      </c>
      <c r="D369" s="30">
        <v>0</v>
      </c>
      <c r="E369" s="30">
        <v>0</v>
      </c>
      <c r="F369" s="30">
        <f t="shared" si="9"/>
        <v>0</v>
      </c>
    </row>
    <row r="370" spans="2:6" ht="15" customHeight="1" x14ac:dyDescent="0.3">
      <c r="B370" s="17" t="s">
        <v>16</v>
      </c>
      <c r="C370" s="17" t="s">
        <v>205</v>
      </c>
      <c r="D370" s="30">
        <v>0</v>
      </c>
      <c r="E370" s="30">
        <v>0</v>
      </c>
      <c r="F370" s="30">
        <f t="shared" si="9"/>
        <v>0</v>
      </c>
    </row>
    <row r="371" spans="2:6" ht="15" customHeight="1" x14ac:dyDescent="0.3">
      <c r="B371" s="17" t="s">
        <v>18</v>
      </c>
      <c r="C371" s="17" t="s">
        <v>206</v>
      </c>
      <c r="D371" s="30">
        <v>0</v>
      </c>
      <c r="E371" s="30">
        <v>0</v>
      </c>
      <c r="F371" s="30">
        <f t="shared" si="9"/>
        <v>0</v>
      </c>
    </row>
    <row r="372" spans="2:6" ht="15" customHeight="1" x14ac:dyDescent="0.3">
      <c r="B372" s="17" t="s">
        <v>20</v>
      </c>
      <c r="C372" s="17" t="s">
        <v>21</v>
      </c>
      <c r="D372" s="30">
        <v>872656</v>
      </c>
      <c r="E372" s="30">
        <v>130967.13</v>
      </c>
      <c r="F372" s="30">
        <f t="shared" si="9"/>
        <v>741688.87</v>
      </c>
    </row>
    <row r="373" spans="2:6" ht="15" customHeight="1" x14ac:dyDescent="0.3">
      <c r="B373" s="17" t="s">
        <v>207</v>
      </c>
      <c r="C373" s="17" t="s">
        <v>208</v>
      </c>
      <c r="D373" s="30">
        <v>70000</v>
      </c>
      <c r="E373" s="30">
        <v>0</v>
      </c>
      <c r="F373" s="30">
        <f t="shared" si="9"/>
        <v>70000</v>
      </c>
    </row>
    <row r="374" spans="2:6" ht="15" customHeight="1" x14ac:dyDescent="0.3">
      <c r="B374" s="17" t="s">
        <v>22</v>
      </c>
      <c r="C374" s="17" t="s">
        <v>23</v>
      </c>
      <c r="D374" s="30">
        <v>250240</v>
      </c>
      <c r="E374" s="30">
        <v>37564.1</v>
      </c>
      <c r="F374" s="30">
        <f t="shared" si="9"/>
        <v>212675.9</v>
      </c>
    </row>
    <row r="375" spans="2:6" ht="15" customHeight="1" x14ac:dyDescent="0.3">
      <c r="B375" s="17" t="s">
        <v>24</v>
      </c>
      <c r="C375" s="17" t="s">
        <v>25</v>
      </c>
      <c r="D375" s="30">
        <v>4000</v>
      </c>
      <c r="E375" s="30">
        <v>20.5</v>
      </c>
      <c r="F375" s="30">
        <f t="shared" si="9"/>
        <v>3979.5</v>
      </c>
    </row>
    <row r="376" spans="2:6" ht="15" customHeight="1" x14ac:dyDescent="0.3">
      <c r="B376" s="17" t="s">
        <v>26</v>
      </c>
      <c r="C376" s="17" t="s">
        <v>27</v>
      </c>
      <c r="D376" s="30">
        <v>14365</v>
      </c>
      <c r="E376" s="30">
        <v>0</v>
      </c>
      <c r="F376" s="30">
        <f t="shared" si="9"/>
        <v>14365</v>
      </c>
    </row>
    <row r="377" spans="2:6" ht="15" customHeight="1" x14ac:dyDescent="0.3">
      <c r="B377" s="17" t="s">
        <v>28</v>
      </c>
      <c r="C377" s="17" t="s">
        <v>194</v>
      </c>
      <c r="D377" s="30">
        <v>255000</v>
      </c>
      <c r="E377" s="30">
        <v>8547.39</v>
      </c>
      <c r="F377" s="30">
        <f t="shared" si="9"/>
        <v>246452.61</v>
      </c>
    </row>
    <row r="378" spans="2:6" ht="15" customHeight="1" x14ac:dyDescent="0.3">
      <c r="B378" s="17" t="s">
        <v>30</v>
      </c>
      <c r="C378" s="17" t="s">
        <v>181</v>
      </c>
      <c r="D378" s="30">
        <v>50000</v>
      </c>
      <c r="E378" s="30">
        <v>27232.61</v>
      </c>
      <c r="F378" s="30">
        <f t="shared" si="9"/>
        <v>22767.39</v>
      </c>
    </row>
    <row r="379" spans="2:6" ht="15" customHeight="1" x14ac:dyDescent="0.3">
      <c r="B379" s="17" t="s">
        <v>32</v>
      </c>
      <c r="C379" s="17" t="s">
        <v>33</v>
      </c>
      <c r="D379" s="30">
        <v>373281</v>
      </c>
      <c r="E379" s="30">
        <v>65388.11</v>
      </c>
      <c r="F379" s="30">
        <f t="shared" si="9"/>
        <v>307892.89</v>
      </c>
    </row>
    <row r="380" spans="2:6" ht="15" customHeight="1" x14ac:dyDescent="0.3">
      <c r="B380" s="17" t="s">
        <v>34</v>
      </c>
      <c r="C380" s="17" t="s">
        <v>143</v>
      </c>
      <c r="D380" s="30">
        <v>170000</v>
      </c>
      <c r="E380" s="30">
        <v>98796.66</v>
      </c>
      <c r="F380" s="30">
        <f t="shared" si="9"/>
        <v>71203.34</v>
      </c>
    </row>
    <row r="381" spans="2:6" ht="15" customHeight="1" x14ac:dyDescent="0.3">
      <c r="B381" s="17" t="s">
        <v>36</v>
      </c>
      <c r="C381" s="17" t="s">
        <v>190</v>
      </c>
      <c r="D381" s="30">
        <v>250000</v>
      </c>
      <c r="E381" s="30">
        <v>43391.05</v>
      </c>
      <c r="F381" s="30">
        <f t="shared" si="9"/>
        <v>206608.95</v>
      </c>
    </row>
    <row r="382" spans="2:6" ht="15" customHeight="1" x14ac:dyDescent="0.3">
      <c r="B382" s="17" t="s">
        <v>38</v>
      </c>
      <c r="C382" s="17" t="s">
        <v>39</v>
      </c>
      <c r="D382" s="30">
        <v>0</v>
      </c>
      <c r="E382" s="30">
        <v>0</v>
      </c>
      <c r="F382" s="30">
        <f t="shared" si="9"/>
        <v>0</v>
      </c>
    </row>
    <row r="383" spans="2:6" ht="15" customHeight="1" x14ac:dyDescent="0.3">
      <c r="B383" s="17" t="s">
        <v>40</v>
      </c>
      <c r="C383" s="17" t="s">
        <v>145</v>
      </c>
      <c r="D383" s="30">
        <v>312800</v>
      </c>
      <c r="E383" s="30">
        <v>16062.55</v>
      </c>
      <c r="F383" s="30">
        <f t="shared" si="9"/>
        <v>296737.45</v>
      </c>
    </row>
    <row r="384" spans="2:6" ht="15" customHeight="1" x14ac:dyDescent="0.3">
      <c r="B384" s="17" t="s">
        <v>209</v>
      </c>
      <c r="C384" s="17" t="s">
        <v>210</v>
      </c>
      <c r="D384" s="30">
        <v>150000</v>
      </c>
      <c r="E384" s="30">
        <v>17717.54</v>
      </c>
      <c r="F384" s="30">
        <f t="shared" si="9"/>
        <v>132282.46</v>
      </c>
    </row>
    <row r="385" spans="2:6" ht="15" customHeight="1" x14ac:dyDescent="0.3">
      <c r="B385" s="17" t="s">
        <v>42</v>
      </c>
      <c r="C385" s="17" t="s">
        <v>43</v>
      </c>
      <c r="D385" s="30">
        <v>151000</v>
      </c>
      <c r="E385" s="30">
        <v>147193.65</v>
      </c>
      <c r="F385" s="30">
        <f t="shared" si="9"/>
        <v>3806.3500000000058</v>
      </c>
    </row>
    <row r="386" spans="2:6" ht="15" customHeight="1" x14ac:dyDescent="0.3">
      <c r="B386" s="17" t="s">
        <v>44</v>
      </c>
      <c r="C386" s="17" t="s">
        <v>45</v>
      </c>
      <c r="D386" s="30">
        <v>1983162</v>
      </c>
      <c r="E386" s="30">
        <v>1234589.1599999999</v>
      </c>
      <c r="F386" s="30">
        <f t="shared" si="9"/>
        <v>748572.84000000008</v>
      </c>
    </row>
    <row r="387" spans="2:6" ht="15" customHeight="1" x14ac:dyDescent="0.3">
      <c r="B387" s="17" t="s">
        <v>46</v>
      </c>
      <c r="C387" s="17" t="s">
        <v>47</v>
      </c>
      <c r="D387" s="30">
        <v>397163</v>
      </c>
      <c r="E387" s="30">
        <v>122670.55</v>
      </c>
      <c r="F387" s="30">
        <f t="shared" si="9"/>
        <v>274492.45</v>
      </c>
    </row>
    <row r="388" spans="2:6" ht="15" customHeight="1" x14ac:dyDescent="0.3">
      <c r="B388" s="17" t="s">
        <v>167</v>
      </c>
      <c r="C388" s="17" t="s">
        <v>57</v>
      </c>
      <c r="D388" s="30">
        <v>10000</v>
      </c>
      <c r="E388" s="30">
        <v>2506.5</v>
      </c>
      <c r="F388" s="30">
        <f t="shared" si="9"/>
        <v>7493.5</v>
      </c>
    </row>
    <row r="389" spans="2:6" ht="15" customHeight="1" x14ac:dyDescent="0.3">
      <c r="B389" s="17" t="s">
        <v>48</v>
      </c>
      <c r="C389" s="17" t="s">
        <v>49</v>
      </c>
      <c r="D389" s="30">
        <v>4973272</v>
      </c>
      <c r="E389" s="30">
        <v>2121717.7400000002</v>
      </c>
      <c r="F389" s="30">
        <f t="shared" si="9"/>
        <v>2851554.26</v>
      </c>
    </row>
    <row r="390" spans="2:6" ht="15" customHeight="1" x14ac:dyDescent="0.3">
      <c r="B390" s="17" t="s">
        <v>50</v>
      </c>
      <c r="C390" s="17" t="s">
        <v>211</v>
      </c>
      <c r="D390" s="30">
        <v>76699</v>
      </c>
      <c r="E390" s="30">
        <v>25391</v>
      </c>
      <c r="F390" s="30">
        <f t="shared" si="9"/>
        <v>51308</v>
      </c>
    </row>
    <row r="391" spans="2:6" ht="15" customHeight="1" x14ac:dyDescent="0.3">
      <c r="B391" s="17" t="s">
        <v>52</v>
      </c>
      <c r="C391" s="17" t="s">
        <v>147</v>
      </c>
      <c r="D391" s="30">
        <v>664617</v>
      </c>
      <c r="E391" s="30">
        <v>263712.11</v>
      </c>
      <c r="F391" s="30">
        <f t="shared" si="9"/>
        <v>400904.89</v>
      </c>
    </row>
    <row r="392" spans="2:6" ht="15" customHeight="1" x14ac:dyDescent="0.3">
      <c r="B392" s="17" t="s">
        <v>54</v>
      </c>
      <c r="C392" s="17" t="s">
        <v>148</v>
      </c>
      <c r="D392" s="30">
        <v>3215828</v>
      </c>
      <c r="E392" s="30">
        <v>2134860.13</v>
      </c>
      <c r="F392" s="30">
        <f t="shared" si="9"/>
        <v>1080967.8700000001</v>
      </c>
    </row>
    <row r="393" spans="2:6" ht="15" customHeight="1" x14ac:dyDescent="0.3">
      <c r="B393" s="17" t="s">
        <v>56</v>
      </c>
      <c r="C393" s="17" t="s">
        <v>57</v>
      </c>
      <c r="D393" s="30">
        <v>11170</v>
      </c>
      <c r="E393" s="30">
        <v>9908.01</v>
      </c>
      <c r="F393" s="30">
        <f t="shared" si="9"/>
        <v>1261.9899999999998</v>
      </c>
    </row>
    <row r="394" spans="2:6" ht="15" customHeight="1" x14ac:dyDescent="0.3">
      <c r="B394" s="17" t="s">
        <v>58</v>
      </c>
      <c r="C394" s="17" t="s">
        <v>59</v>
      </c>
      <c r="D394" s="30">
        <v>159048</v>
      </c>
      <c r="E394" s="30">
        <v>159048</v>
      </c>
      <c r="F394" s="30">
        <f t="shared" si="9"/>
        <v>0</v>
      </c>
    </row>
    <row r="395" spans="2:6" ht="15" customHeight="1" x14ac:dyDescent="0.3">
      <c r="B395" s="17" t="s">
        <v>60</v>
      </c>
      <c r="C395" s="17" t="s">
        <v>61</v>
      </c>
      <c r="D395" s="30">
        <v>339989</v>
      </c>
      <c r="E395" s="30">
        <v>138195.85999999999</v>
      </c>
      <c r="F395" s="30">
        <f t="shared" ref="F395:F426" si="10">+D395-E395</f>
        <v>201793.14</v>
      </c>
    </row>
    <row r="396" spans="2:6" ht="15" customHeight="1" x14ac:dyDescent="0.3">
      <c r="B396" s="17" t="s">
        <v>62</v>
      </c>
      <c r="C396" s="17" t="s">
        <v>63</v>
      </c>
      <c r="D396" s="30">
        <v>530327</v>
      </c>
      <c r="E396" s="30">
        <v>295590.38</v>
      </c>
      <c r="F396" s="30">
        <f t="shared" si="10"/>
        <v>234736.62</v>
      </c>
    </row>
    <row r="397" spans="2:6" ht="15" customHeight="1" x14ac:dyDescent="0.3">
      <c r="B397" s="17" t="s">
        <v>64</v>
      </c>
      <c r="C397" s="17" t="s">
        <v>150</v>
      </c>
      <c r="D397" s="30">
        <v>454601</v>
      </c>
      <c r="E397" s="30">
        <v>175374.7</v>
      </c>
      <c r="F397" s="30">
        <f t="shared" si="10"/>
        <v>279226.3</v>
      </c>
    </row>
    <row r="398" spans="2:6" ht="15" customHeight="1" x14ac:dyDescent="0.3">
      <c r="B398" s="17" t="s">
        <v>66</v>
      </c>
      <c r="C398" s="17" t="s">
        <v>151</v>
      </c>
      <c r="D398" s="30">
        <v>1494145</v>
      </c>
      <c r="E398" s="30">
        <v>238219</v>
      </c>
      <c r="F398" s="30">
        <f t="shared" si="10"/>
        <v>1255926</v>
      </c>
    </row>
    <row r="399" spans="2:6" ht="15" customHeight="1" x14ac:dyDescent="0.3">
      <c r="B399" s="17" t="s">
        <v>68</v>
      </c>
      <c r="C399" s="17" t="s">
        <v>69</v>
      </c>
      <c r="D399" s="30">
        <v>180943</v>
      </c>
      <c r="E399" s="30">
        <v>111999.42</v>
      </c>
      <c r="F399" s="30">
        <f t="shared" si="10"/>
        <v>68943.58</v>
      </c>
    </row>
    <row r="400" spans="2:6" ht="15" customHeight="1" x14ac:dyDescent="0.3">
      <c r="B400" s="17" t="s">
        <v>70</v>
      </c>
      <c r="C400" s="17" t="s">
        <v>71</v>
      </c>
      <c r="D400" s="30">
        <v>1802472</v>
      </c>
      <c r="E400" s="30">
        <v>863599.97</v>
      </c>
      <c r="F400" s="30">
        <f t="shared" si="10"/>
        <v>938872.03</v>
      </c>
    </row>
    <row r="401" spans="2:6" ht="15" customHeight="1" x14ac:dyDescent="0.3">
      <c r="B401" s="17" t="s">
        <v>72</v>
      </c>
      <c r="C401" s="17" t="s">
        <v>57</v>
      </c>
      <c r="D401" s="30">
        <v>250000</v>
      </c>
      <c r="E401" s="30">
        <v>250000</v>
      </c>
      <c r="F401" s="30">
        <f t="shared" si="10"/>
        <v>0</v>
      </c>
    </row>
    <row r="402" spans="2:6" ht="15" customHeight="1" x14ac:dyDescent="0.3">
      <c r="B402" s="17" t="s">
        <v>73</v>
      </c>
      <c r="C402" s="17" t="s">
        <v>74</v>
      </c>
      <c r="D402" s="30">
        <v>587701</v>
      </c>
      <c r="E402" s="30">
        <v>290333.71999999997</v>
      </c>
      <c r="F402" s="30">
        <f t="shared" si="10"/>
        <v>297367.28000000003</v>
      </c>
    </row>
    <row r="403" spans="2:6" ht="15" customHeight="1" x14ac:dyDescent="0.3">
      <c r="B403" s="17" t="s">
        <v>75</v>
      </c>
      <c r="C403" s="17" t="s">
        <v>76</v>
      </c>
      <c r="D403" s="30">
        <v>34515</v>
      </c>
      <c r="E403" s="30">
        <v>0</v>
      </c>
      <c r="F403" s="30">
        <f t="shared" si="10"/>
        <v>34515</v>
      </c>
    </row>
    <row r="404" spans="2:6" ht="15" customHeight="1" x14ac:dyDescent="0.3">
      <c r="B404" s="17" t="s">
        <v>77</v>
      </c>
      <c r="C404" s="17" t="s">
        <v>212</v>
      </c>
      <c r="D404" s="30">
        <v>34515</v>
      </c>
      <c r="E404" s="30">
        <v>0</v>
      </c>
      <c r="F404" s="30">
        <f t="shared" si="10"/>
        <v>34515</v>
      </c>
    </row>
    <row r="405" spans="2:6" ht="15" customHeight="1" x14ac:dyDescent="0.3">
      <c r="B405" s="17" t="s">
        <v>79</v>
      </c>
      <c r="C405" s="17" t="s">
        <v>80</v>
      </c>
      <c r="D405" s="30">
        <v>669313</v>
      </c>
      <c r="E405" s="30">
        <v>129584.76</v>
      </c>
      <c r="F405" s="30">
        <f t="shared" si="10"/>
        <v>539728.24</v>
      </c>
    </row>
    <row r="406" spans="2:6" ht="15" customHeight="1" x14ac:dyDescent="0.3">
      <c r="B406" s="17" t="s">
        <v>85</v>
      </c>
      <c r="C406" s="17" t="s">
        <v>186</v>
      </c>
      <c r="D406" s="30">
        <v>142928</v>
      </c>
      <c r="E406" s="30">
        <v>37158.730000000003</v>
      </c>
      <c r="F406" s="30">
        <f t="shared" si="10"/>
        <v>105769.26999999999</v>
      </c>
    </row>
    <row r="407" spans="2:6" ht="15" customHeight="1" x14ac:dyDescent="0.3">
      <c r="B407" s="17" t="s">
        <v>90</v>
      </c>
      <c r="C407" s="17" t="s">
        <v>91</v>
      </c>
      <c r="D407" s="30">
        <v>788250</v>
      </c>
      <c r="E407" s="30">
        <v>193339.63</v>
      </c>
      <c r="F407" s="30">
        <f t="shared" si="10"/>
        <v>594910.37</v>
      </c>
    </row>
    <row r="408" spans="2:6" ht="15" customHeight="1" x14ac:dyDescent="0.3">
      <c r="B408" s="17" t="s">
        <v>92</v>
      </c>
      <c r="C408" s="17" t="s">
        <v>93</v>
      </c>
      <c r="D408" s="30">
        <v>47142</v>
      </c>
      <c r="E408" s="30">
        <v>18375.39</v>
      </c>
      <c r="F408" s="30">
        <f t="shared" si="10"/>
        <v>28766.61</v>
      </c>
    </row>
    <row r="409" spans="2:6" ht="15" customHeight="1" x14ac:dyDescent="0.3">
      <c r="B409" s="17" t="s">
        <v>94</v>
      </c>
      <c r="C409" s="17" t="s">
        <v>95</v>
      </c>
      <c r="D409" s="30">
        <v>769</v>
      </c>
      <c r="E409" s="30">
        <v>153.86000000000001</v>
      </c>
      <c r="F409" s="30">
        <f t="shared" si="10"/>
        <v>615.14</v>
      </c>
    </row>
    <row r="410" spans="2:6" ht="15" customHeight="1" x14ac:dyDescent="0.3">
      <c r="B410" s="17" t="s">
        <v>96</v>
      </c>
      <c r="C410" s="17" t="s">
        <v>97</v>
      </c>
      <c r="D410" s="30">
        <v>395793</v>
      </c>
      <c r="E410" s="30">
        <v>59079.77</v>
      </c>
      <c r="F410" s="30">
        <f t="shared" si="10"/>
        <v>336713.23</v>
      </c>
    </row>
    <row r="411" spans="2:6" ht="15" customHeight="1" x14ac:dyDescent="0.3">
      <c r="B411" s="17" t="s">
        <v>98</v>
      </c>
      <c r="C411" s="17" t="s">
        <v>99</v>
      </c>
      <c r="D411" s="30">
        <v>7534</v>
      </c>
      <c r="E411" s="30">
        <v>6144</v>
      </c>
      <c r="F411" s="30">
        <f t="shared" si="10"/>
        <v>1390</v>
      </c>
    </row>
    <row r="412" spans="2:6" ht="15" customHeight="1" x14ac:dyDescent="0.3">
      <c r="B412" s="17" t="s">
        <v>101</v>
      </c>
      <c r="C412" s="17" t="s">
        <v>213</v>
      </c>
      <c r="D412" s="30">
        <v>773060</v>
      </c>
      <c r="E412" s="30">
        <v>205600</v>
      </c>
      <c r="F412" s="30">
        <f t="shared" si="10"/>
        <v>567460</v>
      </c>
    </row>
    <row r="413" spans="2:6" ht="15" customHeight="1" x14ac:dyDescent="0.3">
      <c r="B413" s="17" t="s">
        <v>103</v>
      </c>
      <c r="C413" s="17" t="s">
        <v>172</v>
      </c>
      <c r="D413" s="30">
        <v>379686</v>
      </c>
      <c r="E413" s="30">
        <v>207518.84</v>
      </c>
      <c r="F413" s="30">
        <f t="shared" si="10"/>
        <v>172167.16</v>
      </c>
    </row>
    <row r="414" spans="2:6" ht="15" customHeight="1" x14ac:dyDescent="0.3">
      <c r="B414" s="17" t="s">
        <v>105</v>
      </c>
      <c r="C414" s="17" t="s">
        <v>106</v>
      </c>
      <c r="D414" s="30">
        <v>347750</v>
      </c>
      <c r="E414" s="30">
        <v>217051.4</v>
      </c>
      <c r="F414" s="30">
        <f t="shared" si="10"/>
        <v>130698.6</v>
      </c>
    </row>
    <row r="415" spans="2:6" ht="15" customHeight="1" x14ac:dyDescent="0.3">
      <c r="B415" s="17" t="s">
        <v>107</v>
      </c>
      <c r="C415" s="17" t="s">
        <v>214</v>
      </c>
      <c r="D415" s="30">
        <v>216583</v>
      </c>
      <c r="E415" s="30">
        <v>107000</v>
      </c>
      <c r="F415" s="30">
        <f t="shared" si="10"/>
        <v>109583</v>
      </c>
    </row>
    <row r="416" spans="2:6" ht="15" customHeight="1" x14ac:dyDescent="0.3">
      <c r="B416" s="17" t="s">
        <v>109</v>
      </c>
      <c r="C416" s="17" t="s">
        <v>215</v>
      </c>
      <c r="D416" s="30">
        <v>223329</v>
      </c>
      <c r="E416" s="30">
        <v>39741.769999999997</v>
      </c>
      <c r="F416" s="30">
        <f t="shared" si="10"/>
        <v>183587.23</v>
      </c>
    </row>
    <row r="417" spans="2:6" ht="15" customHeight="1" x14ac:dyDescent="0.3">
      <c r="B417" s="17" t="s">
        <v>216</v>
      </c>
      <c r="C417" s="17" t="s">
        <v>217</v>
      </c>
      <c r="D417" s="30">
        <v>214740</v>
      </c>
      <c r="E417" s="30">
        <v>208300</v>
      </c>
      <c r="F417" s="30">
        <f t="shared" si="10"/>
        <v>6440</v>
      </c>
    </row>
    <row r="418" spans="2:6" ht="15" customHeight="1" x14ac:dyDescent="0.3">
      <c r="B418" s="17" t="s">
        <v>111</v>
      </c>
      <c r="C418" s="17" t="s">
        <v>43</v>
      </c>
      <c r="D418" s="30">
        <v>754547</v>
      </c>
      <c r="E418" s="30">
        <v>742558.67</v>
      </c>
      <c r="F418" s="30">
        <f t="shared" si="10"/>
        <v>11988.329999999958</v>
      </c>
    </row>
    <row r="419" spans="2:6" ht="15" customHeight="1" x14ac:dyDescent="0.3">
      <c r="B419" s="17" t="s">
        <v>218</v>
      </c>
      <c r="C419" s="17" t="s">
        <v>219</v>
      </c>
      <c r="D419" s="30">
        <v>182500000</v>
      </c>
      <c r="E419" s="30">
        <v>0</v>
      </c>
      <c r="F419" s="30">
        <f t="shared" si="10"/>
        <v>182500000</v>
      </c>
    </row>
    <row r="420" spans="2:6" ht="15" customHeight="1" x14ac:dyDescent="0.3">
      <c r="B420" s="17" t="s">
        <v>220</v>
      </c>
      <c r="C420" s="17" t="s">
        <v>221</v>
      </c>
      <c r="D420" s="30">
        <v>0</v>
      </c>
      <c r="E420" s="30">
        <v>0</v>
      </c>
      <c r="F420" s="30">
        <f t="shared" si="10"/>
        <v>0</v>
      </c>
    </row>
    <row r="421" spans="2:6" ht="15" customHeight="1" x14ac:dyDescent="0.3">
      <c r="B421" s="17" t="s">
        <v>114</v>
      </c>
      <c r="C421" s="17" t="s">
        <v>158</v>
      </c>
      <c r="D421" s="30">
        <v>1466790</v>
      </c>
      <c r="E421" s="30">
        <v>13405.02</v>
      </c>
      <c r="F421" s="30">
        <f t="shared" si="10"/>
        <v>1453384.98</v>
      </c>
    </row>
    <row r="422" spans="2:6" ht="15" customHeight="1" x14ac:dyDescent="0.3">
      <c r="B422" s="17" t="s">
        <v>116</v>
      </c>
      <c r="C422" s="17" t="s">
        <v>117</v>
      </c>
      <c r="D422" s="30">
        <v>2461495</v>
      </c>
      <c r="E422" s="30">
        <v>483277.34</v>
      </c>
      <c r="F422" s="30">
        <f t="shared" si="10"/>
        <v>1978217.66</v>
      </c>
    </row>
    <row r="423" spans="2:6" ht="15" customHeight="1" x14ac:dyDescent="0.3">
      <c r="B423" s="17" t="s">
        <v>118</v>
      </c>
      <c r="C423" s="17" t="s">
        <v>119</v>
      </c>
      <c r="D423" s="30">
        <v>3122177</v>
      </c>
      <c r="E423" s="30">
        <v>3051898.38</v>
      </c>
      <c r="F423" s="30">
        <f t="shared" si="10"/>
        <v>70278.620000000112</v>
      </c>
    </row>
    <row r="424" spans="2:6" ht="15" customHeight="1" x14ac:dyDescent="0.3">
      <c r="B424" s="17" t="s">
        <v>120</v>
      </c>
      <c r="C424" s="17" t="s">
        <v>57</v>
      </c>
      <c r="D424" s="30">
        <v>0</v>
      </c>
      <c r="E424" s="30">
        <v>0</v>
      </c>
      <c r="F424" s="30">
        <f t="shared" si="10"/>
        <v>0</v>
      </c>
    </row>
    <row r="425" spans="2:6" ht="15" customHeight="1" x14ac:dyDescent="0.3">
      <c r="B425" s="17" t="s">
        <v>121</v>
      </c>
      <c r="C425" s="17" t="s">
        <v>122</v>
      </c>
      <c r="D425" s="30">
        <v>803864</v>
      </c>
      <c r="E425" s="30">
        <v>700330.79</v>
      </c>
      <c r="F425" s="30">
        <f t="shared" si="10"/>
        <v>103533.20999999996</v>
      </c>
    </row>
    <row r="426" spans="2:6" ht="15" customHeight="1" x14ac:dyDescent="0.3">
      <c r="B426" s="17" t="s">
        <v>175</v>
      </c>
      <c r="C426" s="17" t="s">
        <v>176</v>
      </c>
      <c r="D426" s="30">
        <v>2402048</v>
      </c>
      <c r="E426" s="30">
        <v>2027709.55</v>
      </c>
      <c r="F426" s="30">
        <f t="shared" si="10"/>
        <v>374338.44999999995</v>
      </c>
    </row>
    <row r="427" spans="2:6" ht="15" customHeight="1" x14ac:dyDescent="0.3">
      <c r="B427" s="17" t="s">
        <v>123</v>
      </c>
      <c r="C427" s="17" t="s">
        <v>161</v>
      </c>
      <c r="D427" s="30">
        <v>406757</v>
      </c>
      <c r="E427" s="30">
        <v>272836.73</v>
      </c>
      <c r="F427" s="30">
        <f t="shared" ref="F427" si="11">+D427-E427</f>
        <v>133920.27000000002</v>
      </c>
    </row>
    <row r="428" spans="2:6" ht="15" customHeight="1" x14ac:dyDescent="0.3">
      <c r="B428" s="16" t="s">
        <v>237</v>
      </c>
      <c r="C428" s="18"/>
      <c r="D428" s="31">
        <f>SUM(D363:D427)</f>
        <v>317305066</v>
      </c>
      <c r="E428" s="31">
        <f>SUM(E363:E427)</f>
        <v>82533233.819999993</v>
      </c>
      <c r="F428" s="31">
        <f>SUM(F363:F427)</f>
        <v>234771832.18000001</v>
      </c>
    </row>
    <row r="429" spans="2:6" ht="15" customHeight="1" x14ac:dyDescent="0.3">
      <c r="B429" s="2"/>
      <c r="C429" s="2"/>
      <c r="D429" s="28"/>
      <c r="E429" s="28"/>
      <c r="F429" s="28"/>
    </row>
    <row r="430" spans="2:6" ht="15" customHeight="1" thickBot="1" x14ac:dyDescent="0.35">
      <c r="B430" s="2"/>
      <c r="C430" s="2"/>
      <c r="D430" s="28"/>
      <c r="E430" s="28"/>
      <c r="F430" s="28"/>
    </row>
    <row r="431" spans="2:6" ht="15" customHeight="1" thickBot="1" x14ac:dyDescent="0.35">
      <c r="B431" s="12" t="s">
        <v>236</v>
      </c>
      <c r="C431" s="13"/>
      <c r="D431" s="14">
        <f>+D428+D357+D310+D257+D205+D139+D85</f>
        <v>976834062</v>
      </c>
      <c r="E431" s="14">
        <f>+E428+E357+E310+E257+E205+E139+E85</f>
        <v>368586972.84999996</v>
      </c>
      <c r="F431" s="15">
        <f>+F428+F357+F310+F257+F205+F139+F85</f>
        <v>608247089.1500001</v>
      </c>
    </row>
    <row r="432" spans="2:6" ht="15" customHeight="1" x14ac:dyDescent="0.3">
      <c r="B432" s="2"/>
      <c r="C432" s="2"/>
      <c r="D432" s="28"/>
      <c r="E432" s="28"/>
      <c r="F432" s="28"/>
    </row>
    <row r="433" spans="2:6" ht="15" customHeight="1" x14ac:dyDescent="0.3">
      <c r="B433" s="2"/>
      <c r="C433" s="2"/>
      <c r="D433" s="28"/>
      <c r="E433" s="28"/>
      <c r="F433" s="28"/>
    </row>
    <row r="434" spans="2:6" ht="15" customHeight="1" x14ac:dyDescent="0.3">
      <c r="B434" s="8" t="s">
        <v>227</v>
      </c>
      <c r="C434" s="3"/>
      <c r="D434" s="32"/>
      <c r="E434" s="33"/>
      <c r="F434" s="32"/>
    </row>
    <row r="435" spans="2:6" ht="15" customHeight="1" x14ac:dyDescent="0.3">
      <c r="B435" s="8" t="s">
        <v>235</v>
      </c>
      <c r="C435" s="3"/>
      <c r="D435" s="32"/>
      <c r="E435" s="33"/>
      <c r="F435" s="32"/>
    </row>
    <row r="436" spans="2:6" ht="15" customHeight="1" x14ac:dyDescent="0.3">
      <c r="B436" s="3"/>
      <c r="C436" s="3"/>
      <c r="D436" s="32"/>
      <c r="E436" s="32"/>
      <c r="F436" s="32"/>
    </row>
    <row r="437" spans="2:6" ht="30" x14ac:dyDescent="0.3">
      <c r="B437" s="4" t="s">
        <v>0</v>
      </c>
      <c r="C437" s="4" t="s">
        <v>1</v>
      </c>
      <c r="D437" s="25" t="s">
        <v>223</v>
      </c>
      <c r="E437" s="25" t="s">
        <v>225</v>
      </c>
      <c r="F437" s="25" t="s">
        <v>224</v>
      </c>
    </row>
    <row r="438" spans="2:6" ht="15" customHeight="1" x14ac:dyDescent="0.3">
      <c r="B438" s="17" t="s">
        <v>109</v>
      </c>
      <c r="C438" s="17" t="s">
        <v>141</v>
      </c>
      <c r="D438" s="30">
        <v>2000000</v>
      </c>
      <c r="E438" s="30">
        <v>0</v>
      </c>
      <c r="F438" s="30">
        <f>+D438-E438</f>
        <v>2000000</v>
      </c>
    </row>
    <row r="439" spans="2:6" x14ac:dyDescent="0.3">
      <c r="B439" s="16" t="s">
        <v>237</v>
      </c>
      <c r="C439" s="18"/>
      <c r="D439" s="31">
        <f>+D438</f>
        <v>2000000</v>
      </c>
      <c r="E439" s="31">
        <f>+E438</f>
        <v>0</v>
      </c>
      <c r="F439" s="31">
        <f>+F438</f>
        <v>2000000</v>
      </c>
    </row>
    <row r="440" spans="2:6" ht="15.75" thickBot="1" x14ac:dyDescent="0.35">
      <c r="D440" s="21"/>
      <c r="E440" s="21"/>
      <c r="F440" s="21"/>
    </row>
    <row r="441" spans="2:6" ht="16.5" thickBot="1" x14ac:dyDescent="0.35">
      <c r="B441" s="9" t="s">
        <v>238</v>
      </c>
      <c r="C441" s="10"/>
      <c r="D441" s="11">
        <f>+D431+D439</f>
        <v>978834062</v>
      </c>
      <c r="E441" s="11">
        <f>+E431+E439</f>
        <v>368586972.84999996</v>
      </c>
      <c r="F441" s="11">
        <f>+F431+F439</f>
        <v>610247089.1500001</v>
      </c>
    </row>
    <row r="443" spans="2:6" x14ac:dyDescent="0.3">
      <c r="F443" s="21"/>
    </row>
  </sheetData>
  <sheetProtection password="D1F7" sheet="1" objects="1" scenarios="1"/>
  <mergeCells count="1">
    <mergeCell ref="D2:F3"/>
  </mergeCells>
  <pageMargins left="0.15748031496062992" right="0.35433070866141736" top="0.6692913385826772" bottom="0.62992125984251968" header="0.31496062992125984" footer="0.31496062992125984"/>
  <pageSetup paperSize="5" scale="87" fitToHeight="18" orientation="portrait" horizontalDpi="1200" verticalDpi="1200" r:id="rId1"/>
  <headerFooter scaleWithDoc="0"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 7</vt:lpstr>
    </vt:vector>
  </TitlesOfParts>
  <Company>CMCABA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Zuleta</dc:creator>
  <cp:lastModifiedBy>Esteban Zuleta</cp:lastModifiedBy>
  <cp:lastPrinted>2013-07-10T14:12:32Z</cp:lastPrinted>
  <dcterms:created xsi:type="dcterms:W3CDTF">2013-07-08T18:37:05Z</dcterms:created>
  <dcterms:modified xsi:type="dcterms:W3CDTF">2013-07-19T18:29:07Z</dcterms:modified>
</cp:coreProperties>
</file>