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J43" i="1" l="1"/>
  <c r="J42" i="1"/>
  <c r="J41" i="1"/>
  <c r="J40" i="1"/>
  <c r="J39" i="1"/>
  <c r="J36" i="1"/>
  <c r="J35" i="1"/>
  <c r="J34" i="1"/>
  <c r="J33" i="1"/>
  <c r="J30" i="1"/>
  <c r="J29" i="1"/>
  <c r="J28" i="1"/>
  <c r="J25" i="1"/>
  <c r="J24" i="1"/>
  <c r="J23" i="1"/>
  <c r="J26" i="1" s="1"/>
  <c r="L26" i="1" s="1"/>
  <c r="J22" i="1"/>
  <c r="J21" i="1"/>
  <c r="J19" i="1"/>
  <c r="J20" i="1" s="1"/>
  <c r="L20" i="1" s="1"/>
  <c r="J16" i="1"/>
  <c r="J15" i="1"/>
  <c r="J14" i="1"/>
  <c r="J13" i="1"/>
  <c r="J12" i="1"/>
  <c r="J11" i="1"/>
  <c r="J10" i="1"/>
  <c r="J9" i="1"/>
  <c r="J8" i="1"/>
  <c r="F43" i="1"/>
  <c r="F42" i="1"/>
  <c r="F41" i="1"/>
  <c r="F40" i="1"/>
  <c r="F39" i="1"/>
  <c r="F34" i="1"/>
  <c r="F35" i="1"/>
  <c r="F36" i="1"/>
  <c r="F33" i="1"/>
  <c r="F29" i="1"/>
  <c r="F30" i="1"/>
  <c r="F28" i="1"/>
  <c r="F22" i="1"/>
  <c r="F23" i="1"/>
  <c r="F24" i="1"/>
  <c r="F25" i="1"/>
  <c r="F21" i="1"/>
  <c r="F19" i="1"/>
  <c r="F20" i="1" s="1"/>
  <c r="F9" i="1"/>
  <c r="F10" i="1"/>
  <c r="F11" i="1"/>
  <c r="F12" i="1"/>
  <c r="F13" i="1"/>
  <c r="F14" i="1"/>
  <c r="F15" i="1"/>
  <c r="F16" i="1"/>
  <c r="F8" i="1"/>
  <c r="F17" i="1" l="1"/>
  <c r="F26" i="1"/>
  <c r="F37" i="1"/>
  <c r="F44" i="1"/>
  <c r="J44" i="1"/>
  <c r="L44" i="1" s="1"/>
  <c r="J37" i="1"/>
  <c r="J31" i="1"/>
  <c r="L31" i="1" s="1"/>
  <c r="J17" i="1"/>
  <c r="F31" i="1"/>
  <c r="L37" i="1" l="1"/>
  <c r="L17" i="1"/>
  <c r="F45" i="1"/>
  <c r="J45" i="1"/>
</calcChain>
</file>

<file path=xl/sharedStrings.xml><?xml version="1.0" encoding="utf-8"?>
<sst xmlns="http://schemas.openxmlformats.org/spreadsheetml/2006/main" count="84" uniqueCount="81">
  <si>
    <t>Nomenclador</t>
  </si>
  <si>
    <t>Descripción</t>
  </si>
  <si>
    <t>Cantidad</t>
  </si>
  <si>
    <t>MOBILIARIO</t>
  </si>
  <si>
    <t>A2</t>
  </si>
  <si>
    <t>Escritorio de 1.4 x 0.8m.</t>
  </si>
  <si>
    <t>A3</t>
  </si>
  <si>
    <t>Escritorio de 1.2 x 0.7m.</t>
  </si>
  <si>
    <t>B</t>
  </si>
  <si>
    <t xml:space="preserve">Mesa de apoyo de escritorio </t>
  </si>
  <si>
    <t>B3</t>
  </si>
  <si>
    <t>Mesa de apoyo impresora</t>
  </si>
  <si>
    <t>C1</t>
  </si>
  <si>
    <t>Bandeja portateclado</t>
  </si>
  <si>
    <t>C2</t>
  </si>
  <si>
    <t>Tapa niveladora de mesa de apoyo escritorio</t>
  </si>
  <si>
    <t>E1</t>
  </si>
  <si>
    <t>Armario abierto (0.8 x 0.4 x 1.10m. de alto)</t>
  </si>
  <si>
    <t>E2</t>
  </si>
  <si>
    <t>Armario cerrado (0.8 x 0.42 x 1.10m. de alto)</t>
  </si>
  <si>
    <t>G1</t>
  </si>
  <si>
    <t>Mesa redonda de reunión (1.2m. de diámetro)</t>
  </si>
  <si>
    <t>OFERTA RENGLÓN 1:</t>
  </si>
  <si>
    <t>SILLAS Y</t>
  </si>
  <si>
    <t>SILLONES</t>
  </si>
  <si>
    <t>H1</t>
  </si>
  <si>
    <t>Sillón respaldo alto (Juez, Fiscal, Defensor)</t>
  </si>
  <si>
    <t>OFERTA RENGLÓN 2:</t>
  </si>
  <si>
    <t>H2</t>
  </si>
  <si>
    <t>Silla c/ruedas y apoyabrazos (secretarios)</t>
  </si>
  <si>
    <t>H3</t>
  </si>
  <si>
    <t>Sillón de empleado/ escribiente / auxiliar</t>
  </si>
  <si>
    <t>H4</t>
  </si>
  <si>
    <t>Silla fija de entrevista / sala de audiencias</t>
  </si>
  <si>
    <t>H6</t>
  </si>
  <si>
    <t>Banqueta alta</t>
  </si>
  <si>
    <t>H7</t>
  </si>
  <si>
    <t>Silloncitos p/meses de reunión</t>
  </si>
  <si>
    <t>OFERTA RENGLÓN 3:</t>
  </si>
  <si>
    <t>MOBILIARIO PARA SALA PLENARIO</t>
  </si>
  <si>
    <t>M1</t>
  </si>
  <si>
    <t>Mesa para sala de plenario (6 x 2 m)</t>
  </si>
  <si>
    <t>M2</t>
  </si>
  <si>
    <t>Escritorio para sala de plenario (2.1 x .07 m)</t>
  </si>
  <si>
    <t>M3</t>
  </si>
  <si>
    <t>Mesa ratona para sala de plenario</t>
  </si>
  <si>
    <t>OFERTA RENGLÓN 4:</t>
  </si>
  <si>
    <t>SILLAS Y SILLONES PARA SALA PLENARIO</t>
  </si>
  <si>
    <t>S1</t>
  </si>
  <si>
    <t>Sillas para mesa de plenario</t>
  </si>
  <si>
    <t>S2</t>
  </si>
  <si>
    <t>Sillas para escritorio de plenario</t>
  </si>
  <si>
    <t>S3</t>
  </si>
  <si>
    <t>Sillones para público sala de plenario</t>
  </si>
  <si>
    <t>S4</t>
  </si>
  <si>
    <t>Sillones de 3 cuerpos para sala de plenario</t>
  </si>
  <si>
    <t>OFERTA RENGLÓN 5:</t>
  </si>
  <si>
    <t>SILLAS CON ACCESORIOS PARA AULAS</t>
  </si>
  <si>
    <t>S5</t>
  </si>
  <si>
    <t>Sillas para aulas</t>
  </si>
  <si>
    <t>Tabla pupitre removible</t>
  </si>
  <si>
    <t>Estante portalibros</t>
  </si>
  <si>
    <t>Carro porta sillas</t>
  </si>
  <si>
    <t>M4</t>
  </si>
  <si>
    <t>Mesa plegable para aulas</t>
  </si>
  <si>
    <t>OFERTA RENGLÓN 6:</t>
  </si>
  <si>
    <r>
      <t>OFERTA TOTAL</t>
    </r>
    <r>
      <rPr>
        <sz val="10"/>
        <color theme="1"/>
        <rFont val="Arial"/>
        <family val="2"/>
      </rPr>
      <t>:</t>
    </r>
  </si>
  <si>
    <t>P. Unitario</t>
  </si>
  <si>
    <t>P. Total</t>
  </si>
  <si>
    <t>Presupuesto Oficial</t>
  </si>
  <si>
    <t>Establecimientos Caporaso SACIFyA</t>
  </si>
  <si>
    <t>(1)</t>
  </si>
  <si>
    <t>(2)</t>
  </si>
  <si>
    <t>Diferencia Porcentual en Total Renglon</t>
  </si>
  <si>
    <t>(3)</t>
  </si>
  <si>
    <t xml:space="preserve">(1) Por efecto de un error en el "Anexo D - Planilla de Cotización", la firma ofertó una (1) unidad en lugar de diez (10) </t>
  </si>
  <si>
    <t>(3) El cálculo porcentual se hizo tomando para el subrenglón H6 del presupuesto oficial, el total correspondiente a 1 (una) unidad, por sescientos cuarenta pesos ($ 640,00)</t>
  </si>
  <si>
    <t>(2) La firma ofrece una alternativa de mayor valor, "Modelo Czar", en quince mil seiscientos pesos ($ 15.600,00)</t>
  </si>
  <si>
    <t>CUADRO COMPARATIVO DE OFERTAS ADMISIBLES</t>
  </si>
  <si>
    <t>Exp. C.M. N° DCC-020/14-0 - Licitación Pública N° 3/14 s/Adquisición de Mobiliario, Sillas y Sillones para Beazley 3860 y Bolívar 177</t>
  </si>
  <si>
    <t>ANEXO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</si>
</sst>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8C8C8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/>
    <xf numFmtId="0" fontId="1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7" xfId="0" applyBorder="1"/>
    <xf numFmtId="0" fontId="2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0" fillId="0" borderId="11" xfId="0" applyBorder="1"/>
    <xf numFmtId="0" fontId="1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0" fillId="0" borderId="0" xfId="0" applyBorder="1"/>
    <xf numFmtId="4" fontId="4" fillId="0" borderId="8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0" fillId="0" borderId="5" xfId="0" applyBorder="1"/>
    <xf numFmtId="0" fontId="1" fillId="0" borderId="9" xfId="0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15" xfId="0" applyNumberFormat="1" applyFont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49" fontId="0" fillId="0" borderId="15" xfId="0" applyNumberFormat="1" applyBorder="1"/>
    <xf numFmtId="49" fontId="0" fillId="0" borderId="18" xfId="0" applyNumberFormat="1" applyBorder="1"/>
    <xf numFmtId="0" fontId="0" fillId="0" borderId="1" xfId="0" applyBorder="1"/>
    <xf numFmtId="0" fontId="0" fillId="0" borderId="10" xfId="0" applyBorder="1"/>
    <xf numFmtId="2" fontId="0" fillId="0" borderId="15" xfId="0" applyNumberFormat="1" applyBorder="1"/>
    <xf numFmtId="49" fontId="0" fillId="0" borderId="0" xfId="0" applyNumberFormat="1" applyBorder="1"/>
    <xf numFmtId="4" fontId="0" fillId="0" borderId="0" xfId="0" applyNumberFormat="1"/>
    <xf numFmtId="0" fontId="9" fillId="0" borderId="0" xfId="0" applyFont="1"/>
    <xf numFmtId="4" fontId="7" fillId="0" borderId="1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zoomScale="115" zoomScaleNormal="115" workbookViewId="0">
      <selection activeCell="P30" sqref="P30"/>
    </sheetView>
  </sheetViews>
  <sheetFormatPr baseColWidth="10" defaultRowHeight="15" x14ac:dyDescent="0.25"/>
  <cols>
    <col min="2" max="2" width="11.85546875" customWidth="1"/>
    <col min="3" max="3" width="41.42578125" customWidth="1"/>
    <col min="6" max="6" width="13" bestFit="1" customWidth="1"/>
    <col min="7" max="7" width="1.42578125" customWidth="1"/>
    <col min="10" max="10" width="13" bestFit="1" customWidth="1"/>
    <col min="11" max="11" width="3.28515625" customWidth="1"/>
    <col min="13" max="13" width="3.28515625" customWidth="1"/>
  </cols>
  <sheetData>
    <row r="1" spans="1:12" ht="16.5" thickBot="1" x14ac:dyDescent="0.3">
      <c r="L1" s="49" t="s">
        <v>80</v>
      </c>
    </row>
    <row r="2" spans="1:12" ht="15.75" thickBot="1" x14ac:dyDescent="0.3">
      <c r="A2" s="59" t="s">
        <v>78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1"/>
    </row>
    <row r="3" spans="1:12" x14ac:dyDescent="0.25">
      <c r="A3" s="62" t="s">
        <v>79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 ht="15.75" thickBot="1" x14ac:dyDescent="0.3"/>
    <row r="5" spans="1:12" ht="26.25" customHeight="1" thickBot="1" x14ac:dyDescent="0.3">
      <c r="A5" s="66"/>
      <c r="B5" s="57" t="s">
        <v>0</v>
      </c>
      <c r="C5" s="66" t="s">
        <v>1</v>
      </c>
      <c r="D5" s="82" t="s">
        <v>2</v>
      </c>
      <c r="E5" s="52" t="s">
        <v>69</v>
      </c>
      <c r="F5" s="54"/>
      <c r="H5" s="52" t="s">
        <v>70</v>
      </c>
      <c r="I5" s="53"/>
      <c r="J5" s="54"/>
      <c r="L5" s="57" t="s">
        <v>73</v>
      </c>
    </row>
    <row r="6" spans="1:12" ht="15.75" thickBot="1" x14ac:dyDescent="0.3">
      <c r="A6" s="79"/>
      <c r="B6" s="80"/>
      <c r="C6" s="81"/>
      <c r="D6" s="83"/>
      <c r="E6" s="29" t="s">
        <v>67</v>
      </c>
      <c r="F6" s="29" t="s">
        <v>68</v>
      </c>
      <c r="H6" s="38" t="s">
        <v>2</v>
      </c>
      <c r="I6" s="25" t="s">
        <v>67</v>
      </c>
      <c r="J6" s="25" t="s">
        <v>68</v>
      </c>
      <c r="L6" s="58"/>
    </row>
    <row r="7" spans="1:12" ht="15.75" thickBot="1" x14ac:dyDescent="0.3">
      <c r="A7" s="1"/>
      <c r="B7" s="2" t="s">
        <v>3</v>
      </c>
      <c r="C7" s="3"/>
      <c r="D7" s="4"/>
      <c r="E7" s="5"/>
      <c r="F7" s="6"/>
      <c r="H7" s="32"/>
      <c r="I7" s="5"/>
      <c r="J7" s="6"/>
      <c r="L7" s="44"/>
    </row>
    <row r="8" spans="1:12" ht="15.75" thickBot="1" x14ac:dyDescent="0.3">
      <c r="A8" s="66">
        <v>1</v>
      </c>
      <c r="B8" s="9" t="s">
        <v>4</v>
      </c>
      <c r="C8" s="10" t="s">
        <v>5</v>
      </c>
      <c r="D8" s="28">
        <v>5</v>
      </c>
      <c r="E8" s="31">
        <v>1500</v>
      </c>
      <c r="F8" s="31">
        <f>D8*E8</f>
        <v>7500</v>
      </c>
      <c r="H8" s="33">
        <v>5</v>
      </c>
      <c r="I8" s="31">
        <v>1542</v>
      </c>
      <c r="J8" s="31">
        <f>H8*I8</f>
        <v>7710</v>
      </c>
      <c r="L8" s="20"/>
    </row>
    <row r="9" spans="1:12" ht="15.75" thickBot="1" x14ac:dyDescent="0.3">
      <c r="A9" s="67"/>
      <c r="B9" s="9" t="s">
        <v>6</v>
      </c>
      <c r="C9" s="10" t="s">
        <v>7</v>
      </c>
      <c r="D9" s="28">
        <v>15</v>
      </c>
      <c r="E9" s="31">
        <v>1350</v>
      </c>
      <c r="F9" s="31">
        <f t="shared" ref="F9:F16" si="0">D9*E9</f>
        <v>20250</v>
      </c>
      <c r="H9" s="33">
        <v>15</v>
      </c>
      <c r="I9" s="31">
        <v>1368</v>
      </c>
      <c r="J9" s="31">
        <f t="shared" ref="J9:J16" si="1">H9*I9</f>
        <v>20520</v>
      </c>
      <c r="L9" s="20"/>
    </row>
    <row r="10" spans="1:12" ht="15.75" thickBot="1" x14ac:dyDescent="0.3">
      <c r="A10" s="67"/>
      <c r="B10" s="9" t="s">
        <v>8</v>
      </c>
      <c r="C10" s="10" t="s">
        <v>9</v>
      </c>
      <c r="D10" s="28">
        <v>20</v>
      </c>
      <c r="E10" s="31">
        <v>1500</v>
      </c>
      <c r="F10" s="31">
        <f t="shared" si="0"/>
        <v>30000</v>
      </c>
      <c r="H10" s="33">
        <v>20</v>
      </c>
      <c r="I10" s="31">
        <v>2438</v>
      </c>
      <c r="J10" s="31">
        <f t="shared" si="1"/>
        <v>48760</v>
      </c>
      <c r="L10" s="20"/>
    </row>
    <row r="11" spans="1:12" ht="15.75" thickBot="1" x14ac:dyDescent="0.3">
      <c r="A11" s="67"/>
      <c r="B11" s="9" t="s">
        <v>10</v>
      </c>
      <c r="C11" s="10" t="s">
        <v>11</v>
      </c>
      <c r="D11" s="28">
        <v>5</v>
      </c>
      <c r="E11" s="31">
        <v>980</v>
      </c>
      <c r="F11" s="31">
        <f t="shared" si="0"/>
        <v>4900</v>
      </c>
      <c r="H11" s="33">
        <v>5</v>
      </c>
      <c r="I11" s="31">
        <v>2024</v>
      </c>
      <c r="J11" s="31">
        <f t="shared" si="1"/>
        <v>10120</v>
      </c>
      <c r="L11" s="20"/>
    </row>
    <row r="12" spans="1:12" ht="15.75" thickBot="1" x14ac:dyDescent="0.3">
      <c r="A12" s="67"/>
      <c r="B12" s="9" t="s">
        <v>12</v>
      </c>
      <c r="C12" s="10" t="s">
        <v>13</v>
      </c>
      <c r="D12" s="28">
        <v>20</v>
      </c>
      <c r="E12" s="31">
        <v>235</v>
      </c>
      <c r="F12" s="31">
        <f t="shared" si="0"/>
        <v>4700</v>
      </c>
      <c r="H12" s="33">
        <v>20</v>
      </c>
      <c r="I12" s="31">
        <v>455</v>
      </c>
      <c r="J12" s="31">
        <f t="shared" si="1"/>
        <v>9100</v>
      </c>
      <c r="L12" s="20"/>
    </row>
    <row r="13" spans="1:12" ht="15.75" thickBot="1" x14ac:dyDescent="0.3">
      <c r="A13" s="67"/>
      <c r="B13" s="9" t="s">
        <v>14</v>
      </c>
      <c r="C13" s="10" t="s">
        <v>15</v>
      </c>
      <c r="D13" s="28">
        <v>20</v>
      </c>
      <c r="E13" s="31">
        <v>825</v>
      </c>
      <c r="F13" s="31">
        <f t="shared" si="0"/>
        <v>16500</v>
      </c>
      <c r="H13" s="33">
        <v>20</v>
      </c>
      <c r="I13" s="31">
        <v>688</v>
      </c>
      <c r="J13" s="31">
        <f t="shared" si="1"/>
        <v>13760</v>
      </c>
      <c r="L13" s="20"/>
    </row>
    <row r="14" spans="1:12" ht="15.75" thickBot="1" x14ac:dyDescent="0.3">
      <c r="A14" s="67"/>
      <c r="B14" s="9" t="s">
        <v>16</v>
      </c>
      <c r="C14" s="10" t="s">
        <v>17</v>
      </c>
      <c r="D14" s="28">
        <v>30</v>
      </c>
      <c r="E14" s="31">
        <v>1800</v>
      </c>
      <c r="F14" s="31">
        <f t="shared" si="0"/>
        <v>54000</v>
      </c>
      <c r="H14" s="33">
        <v>30</v>
      </c>
      <c r="I14" s="31">
        <v>2085</v>
      </c>
      <c r="J14" s="31">
        <f t="shared" si="1"/>
        <v>62550</v>
      </c>
      <c r="L14" s="20"/>
    </row>
    <row r="15" spans="1:12" ht="15.75" thickBot="1" x14ac:dyDescent="0.3">
      <c r="A15" s="67"/>
      <c r="B15" s="9" t="s">
        <v>18</v>
      </c>
      <c r="C15" s="10" t="s">
        <v>19</v>
      </c>
      <c r="D15" s="28">
        <v>30</v>
      </c>
      <c r="E15" s="31">
        <v>2300</v>
      </c>
      <c r="F15" s="31">
        <f t="shared" si="0"/>
        <v>69000</v>
      </c>
      <c r="H15" s="33">
        <v>30</v>
      </c>
      <c r="I15" s="31">
        <v>2680</v>
      </c>
      <c r="J15" s="31">
        <f t="shared" si="1"/>
        <v>80400</v>
      </c>
      <c r="L15" s="20"/>
    </row>
    <row r="16" spans="1:12" ht="15.75" thickBot="1" x14ac:dyDescent="0.3">
      <c r="A16" s="67"/>
      <c r="B16" s="9" t="s">
        <v>20</v>
      </c>
      <c r="C16" s="10" t="s">
        <v>21</v>
      </c>
      <c r="D16" s="28">
        <v>2</v>
      </c>
      <c r="E16" s="31">
        <v>2300</v>
      </c>
      <c r="F16" s="31">
        <f t="shared" si="0"/>
        <v>4600</v>
      </c>
      <c r="H16" s="33">
        <v>2</v>
      </c>
      <c r="I16" s="31">
        <v>2807</v>
      </c>
      <c r="J16" s="31">
        <f t="shared" si="1"/>
        <v>5614</v>
      </c>
      <c r="L16" s="20"/>
    </row>
    <row r="17" spans="1:16" ht="15.75" thickBot="1" x14ac:dyDescent="0.3">
      <c r="A17" s="12"/>
      <c r="B17" s="68" t="s">
        <v>22</v>
      </c>
      <c r="C17" s="68"/>
      <c r="D17" s="68"/>
      <c r="E17" s="69"/>
      <c r="F17" s="39">
        <f>SUM(F8:F16)</f>
        <v>211450</v>
      </c>
      <c r="H17" s="8"/>
      <c r="I17" s="30"/>
      <c r="J17" s="40">
        <f>SUM(J8:J16)</f>
        <v>258534</v>
      </c>
      <c r="L17" s="46">
        <f>J17/F17*100-100</f>
        <v>22.26720264838022</v>
      </c>
    </row>
    <row r="18" spans="1:16" ht="15.75" thickBot="1" x14ac:dyDescent="0.3">
      <c r="A18" s="1"/>
      <c r="B18" s="2" t="s">
        <v>23</v>
      </c>
      <c r="C18" s="14" t="s">
        <v>24</v>
      </c>
      <c r="D18" s="15"/>
      <c r="E18" s="16"/>
      <c r="F18" s="6"/>
      <c r="H18" s="34"/>
      <c r="I18" s="16"/>
      <c r="J18" s="6"/>
      <c r="L18" s="20"/>
    </row>
    <row r="19" spans="1:16" ht="15.75" thickBot="1" x14ac:dyDescent="0.3">
      <c r="A19" s="17">
        <v>2</v>
      </c>
      <c r="B19" s="18" t="s">
        <v>25</v>
      </c>
      <c r="C19" s="19" t="s">
        <v>26</v>
      </c>
      <c r="D19" s="28">
        <v>10</v>
      </c>
      <c r="E19" s="11">
        <v>2900</v>
      </c>
      <c r="F19" s="31">
        <f t="shared" ref="F19" si="2">D19*E19</f>
        <v>29000</v>
      </c>
      <c r="H19" s="33">
        <v>10</v>
      </c>
      <c r="I19" s="31">
        <v>3312</v>
      </c>
      <c r="J19" s="31">
        <f t="shared" ref="J19" si="3">H19*I19</f>
        <v>33120</v>
      </c>
      <c r="L19" s="20"/>
    </row>
    <row r="20" spans="1:16" ht="15.75" thickBot="1" x14ac:dyDescent="0.3">
      <c r="A20" s="55" t="s">
        <v>27</v>
      </c>
      <c r="B20" s="56"/>
      <c r="C20" s="56"/>
      <c r="D20" s="56"/>
      <c r="E20" s="78"/>
      <c r="F20" s="39">
        <f>SUM(F19)</f>
        <v>29000</v>
      </c>
      <c r="H20" s="55"/>
      <c r="I20" s="56"/>
      <c r="J20" s="40">
        <f>SUM(J19)</f>
        <v>33120</v>
      </c>
      <c r="L20" s="46">
        <f>J20/F20*100-100</f>
        <v>14.206896551724128</v>
      </c>
    </row>
    <row r="21" spans="1:16" ht="16.5" thickTop="1" thickBot="1" x14ac:dyDescent="0.3">
      <c r="A21" s="75">
        <v>3</v>
      </c>
      <c r="B21" s="18" t="s">
        <v>28</v>
      </c>
      <c r="C21" s="19" t="s">
        <v>29</v>
      </c>
      <c r="D21" s="28">
        <v>15</v>
      </c>
      <c r="E21" s="31">
        <v>850</v>
      </c>
      <c r="F21" s="31">
        <f t="shared" ref="F21:F25" si="4">D21*E21</f>
        <v>12750</v>
      </c>
      <c r="H21" s="33">
        <v>15</v>
      </c>
      <c r="I21" s="31">
        <v>1250</v>
      </c>
      <c r="J21" s="31">
        <f t="shared" ref="J21:J25" si="5">H21*I21</f>
        <v>18750</v>
      </c>
      <c r="L21" s="20"/>
    </row>
    <row r="22" spans="1:16" ht="15.75" thickBot="1" x14ac:dyDescent="0.3">
      <c r="A22" s="67"/>
      <c r="B22" s="18" t="s">
        <v>30</v>
      </c>
      <c r="C22" s="19" t="s">
        <v>31</v>
      </c>
      <c r="D22" s="28">
        <v>20</v>
      </c>
      <c r="E22" s="31">
        <v>750</v>
      </c>
      <c r="F22" s="31">
        <f t="shared" si="4"/>
        <v>15000</v>
      </c>
      <c r="H22" s="33">
        <v>20</v>
      </c>
      <c r="I22" s="31">
        <v>1110</v>
      </c>
      <c r="J22" s="31">
        <f t="shared" si="5"/>
        <v>22200</v>
      </c>
      <c r="L22" s="20"/>
    </row>
    <row r="23" spans="1:16" ht="15.75" thickBot="1" x14ac:dyDescent="0.3">
      <c r="A23" s="67"/>
      <c r="B23" s="18" t="s">
        <v>32</v>
      </c>
      <c r="C23" s="19" t="s">
        <v>33</v>
      </c>
      <c r="D23" s="28">
        <v>10</v>
      </c>
      <c r="E23" s="31">
        <v>380</v>
      </c>
      <c r="F23" s="31">
        <f t="shared" si="4"/>
        <v>3800</v>
      </c>
      <c r="H23" s="33">
        <v>10</v>
      </c>
      <c r="I23" s="31">
        <v>595</v>
      </c>
      <c r="J23" s="31">
        <f t="shared" si="5"/>
        <v>5950</v>
      </c>
      <c r="L23" s="20"/>
    </row>
    <row r="24" spans="1:16" ht="15.75" thickBot="1" x14ac:dyDescent="0.3">
      <c r="A24" s="67"/>
      <c r="B24" s="18" t="s">
        <v>34</v>
      </c>
      <c r="C24" s="19" t="s">
        <v>35</v>
      </c>
      <c r="D24" s="28">
        <v>10</v>
      </c>
      <c r="E24" s="31">
        <v>640</v>
      </c>
      <c r="F24" s="31">
        <f t="shared" si="4"/>
        <v>6400</v>
      </c>
      <c r="H24" s="33">
        <v>1</v>
      </c>
      <c r="I24" s="31">
        <v>1347</v>
      </c>
      <c r="J24" s="31">
        <f t="shared" si="5"/>
        <v>1347</v>
      </c>
      <c r="K24" s="43" t="s">
        <v>71</v>
      </c>
      <c r="L24" s="20"/>
    </row>
    <row r="25" spans="1:16" ht="15.75" thickBot="1" x14ac:dyDescent="0.3">
      <c r="A25" s="17"/>
      <c r="B25" s="18" t="s">
        <v>36</v>
      </c>
      <c r="C25" s="19" t="s">
        <v>37</v>
      </c>
      <c r="D25" s="28">
        <v>8</v>
      </c>
      <c r="E25" s="31">
        <v>1250</v>
      </c>
      <c r="F25" s="31">
        <f t="shared" si="4"/>
        <v>10000</v>
      </c>
      <c r="H25" s="33">
        <v>8</v>
      </c>
      <c r="I25" s="31">
        <v>2069</v>
      </c>
      <c r="J25" s="31">
        <f t="shared" si="5"/>
        <v>16552</v>
      </c>
      <c r="L25" s="20"/>
    </row>
    <row r="26" spans="1:16" ht="15.75" thickBot="1" x14ac:dyDescent="0.3">
      <c r="A26" s="7"/>
      <c r="B26" s="68" t="s">
        <v>38</v>
      </c>
      <c r="C26" s="68"/>
      <c r="D26" s="68"/>
      <c r="E26" s="69"/>
      <c r="F26" s="39">
        <f>SUM(F21:F25)</f>
        <v>47950</v>
      </c>
      <c r="H26" s="8"/>
      <c r="I26" s="30"/>
      <c r="J26" s="40">
        <f>SUM(J21:J25)</f>
        <v>64799</v>
      </c>
      <c r="K26" s="30"/>
      <c r="L26" s="46">
        <f>J26/42190*100-100</f>
        <v>53.588528087224461</v>
      </c>
      <c r="M26" s="42" t="s">
        <v>74</v>
      </c>
    </row>
    <row r="27" spans="1:16" ht="15.75" thickBot="1" x14ac:dyDescent="0.3">
      <c r="A27" s="21"/>
      <c r="B27" s="76" t="s">
        <v>39</v>
      </c>
      <c r="C27" s="77"/>
      <c r="D27" s="22"/>
      <c r="E27" s="23"/>
      <c r="F27" s="24"/>
      <c r="H27" s="35"/>
      <c r="I27" s="23"/>
      <c r="J27" s="24"/>
      <c r="L27" s="20"/>
    </row>
    <row r="28" spans="1:16" ht="15.75" thickBot="1" x14ac:dyDescent="0.3">
      <c r="A28" s="66">
        <v>4</v>
      </c>
      <c r="B28" s="18" t="s">
        <v>40</v>
      </c>
      <c r="C28" s="19" t="s">
        <v>41</v>
      </c>
      <c r="D28" s="28">
        <v>1</v>
      </c>
      <c r="E28" s="31">
        <v>273000</v>
      </c>
      <c r="F28" s="31">
        <f t="shared" ref="F28:F30" si="6">D28*E28</f>
        <v>273000</v>
      </c>
      <c r="H28" s="33">
        <v>1</v>
      </c>
      <c r="I28" s="31">
        <v>210550</v>
      </c>
      <c r="J28" s="31">
        <f t="shared" ref="J28:J30" si="7">H28*I28</f>
        <v>210550</v>
      </c>
      <c r="L28" s="20"/>
    </row>
    <row r="29" spans="1:16" ht="15.75" thickBot="1" x14ac:dyDescent="0.3">
      <c r="A29" s="67"/>
      <c r="B29" s="18" t="s">
        <v>42</v>
      </c>
      <c r="C29" s="19" t="s">
        <v>43</v>
      </c>
      <c r="D29" s="28">
        <v>2</v>
      </c>
      <c r="E29" s="31">
        <v>11200</v>
      </c>
      <c r="F29" s="31">
        <f t="shared" si="6"/>
        <v>22400</v>
      </c>
      <c r="H29" s="33">
        <v>2</v>
      </c>
      <c r="I29" s="31">
        <v>34200</v>
      </c>
      <c r="J29" s="31">
        <f t="shared" si="7"/>
        <v>68400</v>
      </c>
      <c r="L29" s="20"/>
    </row>
    <row r="30" spans="1:16" ht="15.75" thickBot="1" x14ac:dyDescent="0.3">
      <c r="A30" s="67"/>
      <c r="B30" s="18" t="s">
        <v>44</v>
      </c>
      <c r="C30" s="19" t="s">
        <v>45</v>
      </c>
      <c r="D30" s="28">
        <v>1</v>
      </c>
      <c r="E30" s="31">
        <v>6900</v>
      </c>
      <c r="F30" s="31">
        <f t="shared" si="6"/>
        <v>6900</v>
      </c>
      <c r="H30" s="33">
        <v>1</v>
      </c>
      <c r="I30" s="31">
        <v>12500</v>
      </c>
      <c r="J30" s="31">
        <f t="shared" si="7"/>
        <v>12500</v>
      </c>
      <c r="L30" s="20"/>
      <c r="P30" s="48"/>
    </row>
    <row r="31" spans="1:16" ht="15.75" thickBot="1" x14ac:dyDescent="0.3">
      <c r="A31" s="12"/>
      <c r="B31" s="68" t="s">
        <v>46</v>
      </c>
      <c r="C31" s="68"/>
      <c r="D31" s="68"/>
      <c r="E31" s="69"/>
      <c r="F31" s="39">
        <f>SUM(F28:F30)</f>
        <v>302300</v>
      </c>
      <c r="H31" s="8"/>
      <c r="I31" s="30"/>
      <c r="J31" s="40">
        <f>SUM(J28:J30)</f>
        <v>291450</v>
      </c>
      <c r="L31" s="46">
        <f>J31/F31*100-100</f>
        <v>-3.5891498511412436</v>
      </c>
    </row>
    <row r="32" spans="1:16" ht="15.75" thickBot="1" x14ac:dyDescent="0.3">
      <c r="A32" s="26"/>
      <c r="B32" s="70" t="s">
        <v>47</v>
      </c>
      <c r="C32" s="71"/>
      <c r="D32" s="27"/>
      <c r="E32" s="6"/>
      <c r="F32" s="6"/>
      <c r="H32" s="36"/>
      <c r="I32" s="6"/>
      <c r="J32" s="6"/>
      <c r="L32" s="20"/>
    </row>
    <row r="33" spans="1:15" ht="15.75" thickBot="1" x14ac:dyDescent="0.3">
      <c r="A33" s="66">
        <v>5</v>
      </c>
      <c r="B33" s="18" t="s">
        <v>48</v>
      </c>
      <c r="C33" s="19" t="s">
        <v>49</v>
      </c>
      <c r="D33" s="28">
        <v>18</v>
      </c>
      <c r="E33" s="11">
        <v>26900</v>
      </c>
      <c r="F33" s="31">
        <f t="shared" ref="F33:F36" si="8">D33*E33</f>
        <v>484200</v>
      </c>
      <c r="H33" s="33">
        <v>18</v>
      </c>
      <c r="I33" s="11">
        <v>6200</v>
      </c>
      <c r="J33" s="31">
        <f t="shared" ref="J33:J36" si="9">H33*I33</f>
        <v>111600</v>
      </c>
      <c r="K33" s="43" t="s">
        <v>72</v>
      </c>
      <c r="L33" s="20"/>
    </row>
    <row r="34" spans="1:15" ht="15.75" thickBot="1" x14ac:dyDescent="0.3">
      <c r="A34" s="67"/>
      <c r="B34" s="18" t="s">
        <v>50</v>
      </c>
      <c r="C34" s="19" t="s">
        <v>51</v>
      </c>
      <c r="D34" s="28">
        <v>6</v>
      </c>
      <c r="E34" s="11">
        <v>7500</v>
      </c>
      <c r="F34" s="31">
        <f t="shared" si="8"/>
        <v>45000</v>
      </c>
      <c r="H34" s="33">
        <v>6</v>
      </c>
      <c r="I34" s="11">
        <v>3250</v>
      </c>
      <c r="J34" s="31">
        <f t="shared" si="9"/>
        <v>19500</v>
      </c>
      <c r="L34" s="20"/>
    </row>
    <row r="35" spans="1:15" ht="15.75" thickBot="1" x14ac:dyDescent="0.3">
      <c r="A35" s="67"/>
      <c r="B35" s="18" t="s">
        <v>52</v>
      </c>
      <c r="C35" s="19" t="s">
        <v>53</v>
      </c>
      <c r="D35" s="28">
        <v>28</v>
      </c>
      <c r="E35" s="11">
        <v>8500</v>
      </c>
      <c r="F35" s="31">
        <f t="shared" si="8"/>
        <v>238000</v>
      </c>
      <c r="H35" s="33">
        <v>28</v>
      </c>
      <c r="I35" s="11">
        <v>9583</v>
      </c>
      <c r="J35" s="31">
        <f t="shared" si="9"/>
        <v>268324</v>
      </c>
      <c r="L35" s="20"/>
    </row>
    <row r="36" spans="1:15" ht="15.75" thickBot="1" x14ac:dyDescent="0.3">
      <c r="A36" s="67"/>
      <c r="B36" s="18" t="s">
        <v>54</v>
      </c>
      <c r="C36" s="19" t="s">
        <v>55</v>
      </c>
      <c r="D36" s="28">
        <v>2</v>
      </c>
      <c r="E36" s="11">
        <v>38500</v>
      </c>
      <c r="F36" s="31">
        <f t="shared" si="8"/>
        <v>77000</v>
      </c>
      <c r="H36" s="33">
        <v>2</v>
      </c>
      <c r="I36" s="11">
        <v>16200</v>
      </c>
      <c r="J36" s="31">
        <f t="shared" si="9"/>
        <v>32400</v>
      </c>
      <c r="L36" s="20"/>
    </row>
    <row r="37" spans="1:15" ht="15.75" thickBot="1" x14ac:dyDescent="0.3">
      <c r="A37" s="12"/>
      <c r="B37" s="68" t="s">
        <v>56</v>
      </c>
      <c r="C37" s="68"/>
      <c r="D37" s="68"/>
      <c r="E37" s="69"/>
      <c r="F37" s="39">
        <f>SUM(F33:F36)</f>
        <v>844200</v>
      </c>
      <c r="H37" s="8"/>
      <c r="I37" s="41"/>
      <c r="J37" s="40">
        <f>SUM(J33:J36)</f>
        <v>431824</v>
      </c>
      <c r="L37" s="46">
        <f>J37/F37*100-100</f>
        <v>-48.848140251125329</v>
      </c>
    </row>
    <row r="38" spans="1:15" ht="15.75" thickBot="1" x14ac:dyDescent="0.3">
      <c r="A38" s="26"/>
      <c r="B38" s="70" t="s">
        <v>57</v>
      </c>
      <c r="C38" s="71"/>
      <c r="D38" s="27"/>
      <c r="E38" s="6"/>
      <c r="F38" s="6"/>
      <c r="H38" s="36"/>
      <c r="I38" s="6"/>
      <c r="J38" s="6"/>
      <c r="L38" s="20"/>
    </row>
    <row r="39" spans="1:15" ht="15.75" thickBot="1" x14ac:dyDescent="0.3">
      <c r="A39" s="66">
        <v>6</v>
      </c>
      <c r="B39" s="18" t="s">
        <v>58</v>
      </c>
      <c r="C39" s="19" t="s">
        <v>59</v>
      </c>
      <c r="D39" s="28">
        <v>80</v>
      </c>
      <c r="E39" s="11">
        <v>2500</v>
      </c>
      <c r="F39" s="31">
        <f t="shared" ref="F39:F43" si="10">D39*E39</f>
        <v>200000</v>
      </c>
      <c r="H39" s="33">
        <v>80</v>
      </c>
      <c r="I39" s="11">
        <v>1650</v>
      </c>
      <c r="J39" s="31">
        <f t="shared" ref="J39:J43" si="11">H39*I39</f>
        <v>132000</v>
      </c>
      <c r="L39" s="20"/>
    </row>
    <row r="40" spans="1:15" ht="15.75" thickBot="1" x14ac:dyDescent="0.3">
      <c r="A40" s="67"/>
      <c r="B40" s="18"/>
      <c r="C40" s="19" t="s">
        <v>60</v>
      </c>
      <c r="D40" s="28">
        <v>40</v>
      </c>
      <c r="E40" s="11">
        <v>1800</v>
      </c>
      <c r="F40" s="31">
        <f t="shared" si="10"/>
        <v>72000</v>
      </c>
      <c r="H40" s="33">
        <v>40</v>
      </c>
      <c r="I40" s="11">
        <v>438</v>
      </c>
      <c r="J40" s="31">
        <f t="shared" si="11"/>
        <v>17520</v>
      </c>
      <c r="L40" s="20"/>
    </row>
    <row r="41" spans="1:15" ht="15.75" thickBot="1" x14ac:dyDescent="0.3">
      <c r="A41" s="67"/>
      <c r="B41" s="18"/>
      <c r="C41" s="19" t="s">
        <v>61</v>
      </c>
      <c r="D41" s="28">
        <v>20</v>
      </c>
      <c r="E41" s="11">
        <v>850</v>
      </c>
      <c r="F41" s="31">
        <f t="shared" si="10"/>
        <v>17000</v>
      </c>
      <c r="H41" s="33">
        <v>20</v>
      </c>
      <c r="I41" s="11">
        <v>520</v>
      </c>
      <c r="J41" s="31">
        <f t="shared" si="11"/>
        <v>10400</v>
      </c>
      <c r="L41" s="20"/>
    </row>
    <row r="42" spans="1:15" ht="15.75" thickBot="1" x14ac:dyDescent="0.3">
      <c r="A42" s="67"/>
      <c r="B42" s="18"/>
      <c r="C42" s="19" t="s">
        <v>62</v>
      </c>
      <c r="D42" s="28">
        <v>2</v>
      </c>
      <c r="E42" s="11">
        <v>5500</v>
      </c>
      <c r="F42" s="31">
        <f t="shared" si="10"/>
        <v>11000</v>
      </c>
      <c r="H42" s="33">
        <v>2</v>
      </c>
      <c r="I42" s="11">
        <v>4200</v>
      </c>
      <c r="J42" s="31">
        <f t="shared" si="11"/>
        <v>8400</v>
      </c>
      <c r="L42" s="20"/>
    </row>
    <row r="43" spans="1:15" ht="15.75" thickBot="1" x14ac:dyDescent="0.3">
      <c r="A43" s="67"/>
      <c r="B43" s="18" t="s">
        <v>63</v>
      </c>
      <c r="C43" s="19" t="s">
        <v>64</v>
      </c>
      <c r="D43" s="28">
        <v>12</v>
      </c>
      <c r="E43" s="11">
        <v>15000</v>
      </c>
      <c r="F43" s="31">
        <f t="shared" si="10"/>
        <v>180000</v>
      </c>
      <c r="H43" s="33">
        <v>12</v>
      </c>
      <c r="I43" s="11">
        <v>3950</v>
      </c>
      <c r="J43" s="31">
        <f t="shared" si="11"/>
        <v>47400</v>
      </c>
      <c r="L43" s="20"/>
    </row>
    <row r="44" spans="1:15" ht="15.75" thickBot="1" x14ac:dyDescent="0.3">
      <c r="A44" s="12"/>
      <c r="B44" s="68" t="s">
        <v>65</v>
      </c>
      <c r="C44" s="68"/>
      <c r="D44" s="68"/>
      <c r="E44" s="69"/>
      <c r="F44" s="39">
        <f>SUM(F39:F43)</f>
        <v>480000</v>
      </c>
      <c r="H44" s="8"/>
      <c r="I44" s="30"/>
      <c r="J44" s="40">
        <f>SUM(J39:J43)</f>
        <v>215720</v>
      </c>
      <c r="L44" s="46">
        <f>J44/F44*100-100</f>
        <v>-55.05833333333333</v>
      </c>
    </row>
    <row r="45" spans="1:15" ht="15.75" x14ac:dyDescent="0.25">
      <c r="A45" s="72"/>
      <c r="B45" s="73"/>
      <c r="C45" s="73"/>
      <c r="D45" s="73"/>
      <c r="E45" s="74"/>
      <c r="F45" s="50">
        <f>F44+F37+F31+F26+F17+F20</f>
        <v>1914900</v>
      </c>
      <c r="H45" s="8"/>
      <c r="I45" s="30"/>
      <c r="J45" s="50">
        <f>J44+J37+J31+J26+J17+J20</f>
        <v>1295447</v>
      </c>
      <c r="L45" s="20"/>
      <c r="O45" s="48"/>
    </row>
    <row r="46" spans="1:15" ht="16.5" thickBot="1" x14ac:dyDescent="0.3">
      <c r="A46" s="63" t="s">
        <v>66</v>
      </c>
      <c r="B46" s="64"/>
      <c r="C46" s="64"/>
      <c r="D46" s="64"/>
      <c r="E46" s="65"/>
      <c r="F46" s="51"/>
      <c r="H46" s="37"/>
      <c r="I46" s="13"/>
      <c r="J46" s="51"/>
      <c r="L46" s="45"/>
    </row>
    <row r="48" spans="1:15" x14ac:dyDescent="0.25">
      <c r="A48" s="47" t="s">
        <v>75</v>
      </c>
    </row>
    <row r="49" spans="1:1" x14ac:dyDescent="0.25">
      <c r="A49" t="s">
        <v>77</v>
      </c>
    </row>
    <row r="50" spans="1:1" x14ac:dyDescent="0.25">
      <c r="A50" t="s">
        <v>76</v>
      </c>
    </row>
  </sheetData>
  <mergeCells count="28">
    <mergeCell ref="B17:E17"/>
    <mergeCell ref="A20:E20"/>
    <mergeCell ref="A5:A6"/>
    <mergeCell ref="B5:B6"/>
    <mergeCell ref="C5:C6"/>
    <mergeCell ref="D5:D6"/>
    <mergeCell ref="A8:A16"/>
    <mergeCell ref="B26:E26"/>
    <mergeCell ref="B27:C27"/>
    <mergeCell ref="A28:A30"/>
    <mergeCell ref="B31:E31"/>
    <mergeCell ref="B32:C32"/>
    <mergeCell ref="J45:J46"/>
    <mergeCell ref="H5:J5"/>
    <mergeCell ref="H20:I20"/>
    <mergeCell ref="L5:L6"/>
    <mergeCell ref="A2:L2"/>
    <mergeCell ref="A3:L3"/>
    <mergeCell ref="A46:E46"/>
    <mergeCell ref="F45:F46"/>
    <mergeCell ref="E5:F5"/>
    <mergeCell ref="A33:A36"/>
    <mergeCell ref="B37:E37"/>
    <mergeCell ref="B38:C38"/>
    <mergeCell ref="A39:A43"/>
    <mergeCell ref="B44:E44"/>
    <mergeCell ref="A45:E45"/>
    <mergeCell ref="A21:A24"/>
  </mergeCells>
  <pageMargins left="0.70866141732283472" right="0.70866141732283472" top="0.74803149606299213" bottom="0.6692913385826772" header="0.31496062992125984" footer="0.31496062992125984"/>
  <pageSetup paperSize="9" scale="84" fitToHeight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DIT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acostantino</dc:creator>
  <cp:lastModifiedBy>acostantino</cp:lastModifiedBy>
  <cp:lastPrinted>2014-04-04T19:07:02Z</cp:lastPrinted>
  <dcterms:created xsi:type="dcterms:W3CDTF">2014-04-03T19:18:00Z</dcterms:created>
  <dcterms:modified xsi:type="dcterms:W3CDTF">2014-04-04T19:48:45Z</dcterms:modified>
</cp:coreProperties>
</file>