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40" windowWidth="28515" windowHeight="12465"/>
  </bookViews>
  <sheets>
    <sheet name="Jur 7 - Informe" sheetId="1" r:id="rId1"/>
  </sheets>
  <definedNames>
    <definedName name="_xlnm.Print_Titles" localSheetId="0">'Jur 7 - Informe'!$1:$10</definedName>
  </definedNames>
  <calcPr calcId="145621"/>
</workbook>
</file>

<file path=xl/calcChain.xml><?xml version="1.0" encoding="utf-8"?>
<calcChain xmlns="http://schemas.openxmlformats.org/spreadsheetml/2006/main">
  <c r="G347" i="1" l="1"/>
  <c r="F347" i="1"/>
  <c r="E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F283" i="1"/>
  <c r="E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F234" i="1"/>
  <c r="E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F185" i="1"/>
  <c r="E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F137" i="1"/>
  <c r="E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F81" i="1"/>
  <c r="E81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14" i="1"/>
  <c r="G283" i="1" l="1"/>
  <c r="G234" i="1"/>
  <c r="G185" i="1"/>
  <c r="G137" i="1"/>
  <c r="G81" i="1"/>
  <c r="D347" i="1"/>
  <c r="D283" i="1"/>
  <c r="D288" i="1"/>
  <c r="F288" i="1"/>
  <c r="D234" i="1"/>
  <c r="D185" i="1"/>
  <c r="D137" i="1"/>
  <c r="D142" i="1"/>
  <c r="F142" i="1"/>
  <c r="D81" i="1"/>
  <c r="D87" i="1"/>
  <c r="F87" i="1"/>
  <c r="D351" i="1" l="1"/>
  <c r="E351" i="1"/>
  <c r="F351" i="1"/>
  <c r="G357" i="1"/>
  <c r="G351" i="1" l="1"/>
  <c r="D358" i="1"/>
  <c r="D362" i="1" s="1"/>
  <c r="D356" i="1"/>
  <c r="D240" i="1"/>
  <c r="D190" i="1"/>
  <c r="F356" i="1" l="1"/>
  <c r="F358" i="1"/>
  <c r="F362" i="1" s="1"/>
  <c r="E358" i="1"/>
  <c r="E362" i="1" s="1"/>
  <c r="G358" i="1"/>
  <c r="G362" i="1" s="1"/>
  <c r="F240" i="1" l="1"/>
  <c r="F190" i="1"/>
</calcChain>
</file>

<file path=xl/sharedStrings.xml><?xml version="1.0" encoding="utf-8"?>
<sst xmlns="http://schemas.openxmlformats.org/spreadsheetml/2006/main" count="653" uniqueCount="207">
  <si>
    <t>Cuenta</t>
  </si>
  <si>
    <t>Concepto</t>
  </si>
  <si>
    <t>1.1.1</t>
  </si>
  <si>
    <t>Retribucion del Cargo PP</t>
  </si>
  <si>
    <t>1.1.4</t>
  </si>
  <si>
    <t>SAC PP</t>
  </si>
  <si>
    <t>1.1.6</t>
  </si>
  <si>
    <t>Contribuciones Patronales PP</t>
  </si>
  <si>
    <t>1.1.7</t>
  </si>
  <si>
    <t>Complementos PP</t>
  </si>
  <si>
    <t>1.2.1</t>
  </si>
  <si>
    <t>Retribucion del Cargo PT</t>
  </si>
  <si>
    <t>1.2.4</t>
  </si>
  <si>
    <t>SAC PT</t>
  </si>
  <si>
    <t>1.2.6</t>
  </si>
  <si>
    <t>Contribuciones Patronales PT</t>
  </si>
  <si>
    <t>1.2.7</t>
  </si>
  <si>
    <t xml:space="preserve">Complementos PT </t>
  </si>
  <si>
    <t>1.4.1</t>
  </si>
  <si>
    <t>Asignaciones Familiares</t>
  </si>
  <si>
    <t>2.1.1</t>
  </si>
  <si>
    <t>Alimentos para personas</t>
  </si>
  <si>
    <t>2.3.1</t>
  </si>
  <si>
    <t>Papel y Carton de Oficina</t>
  </si>
  <si>
    <t>2.5.5</t>
  </si>
  <si>
    <t>Tintas, pinturas y colorantes</t>
  </si>
  <si>
    <t>2.5.6</t>
  </si>
  <si>
    <t>Combustibles y Lubricantes</t>
  </si>
  <si>
    <t>2.9.1</t>
  </si>
  <si>
    <t>Elementos de limpieza</t>
  </si>
  <si>
    <t>2.9.2</t>
  </si>
  <si>
    <t>Utiles de escritorio, oficina y enseñanza</t>
  </si>
  <si>
    <t>2.9.3</t>
  </si>
  <si>
    <t>Utiles y materiales electricos</t>
  </si>
  <si>
    <t>2.9.6</t>
  </si>
  <si>
    <t>Repuestos y accesorios</t>
  </si>
  <si>
    <t>2.9.7</t>
  </si>
  <si>
    <t>Herramientas menores</t>
  </si>
  <si>
    <t>2.9.9</t>
  </si>
  <si>
    <t>Otros N.E.P.</t>
  </si>
  <si>
    <t>3.1.1</t>
  </si>
  <si>
    <t>Energia Electrica</t>
  </si>
  <si>
    <t>3.1.2</t>
  </si>
  <si>
    <t>Agua</t>
  </si>
  <si>
    <t>3.1.3</t>
  </si>
  <si>
    <t>Gas</t>
  </si>
  <si>
    <t>3.1.4</t>
  </si>
  <si>
    <t>Telefonos, telex y telefax</t>
  </si>
  <si>
    <t>3.1.5</t>
  </si>
  <si>
    <t>Correos y telegrafos</t>
  </si>
  <si>
    <t>3.2.3</t>
  </si>
  <si>
    <t>Alquiler de equipos de computacion</t>
  </si>
  <si>
    <t>3.2.4</t>
  </si>
  <si>
    <t>Alquiler de fotocopiadoras</t>
  </si>
  <si>
    <t>3.2.9</t>
  </si>
  <si>
    <t>Otros NEP</t>
  </si>
  <si>
    <t>3.3.1</t>
  </si>
  <si>
    <t xml:space="preserve">Mant. y reparacion de edificios y locales </t>
  </si>
  <si>
    <t>3.3.3</t>
  </si>
  <si>
    <t>mantenimiento y reparacion de maquinarias y equipo</t>
  </si>
  <si>
    <t>3.3.5</t>
  </si>
  <si>
    <t xml:space="preserve">Limpieza aseo y fumigacion </t>
  </si>
  <si>
    <t>3.3.9</t>
  </si>
  <si>
    <t>Otros N.E.P</t>
  </si>
  <si>
    <t>3.4.1</t>
  </si>
  <si>
    <t>3.4.2</t>
  </si>
  <si>
    <t>3.4.3</t>
  </si>
  <si>
    <t>Juridicos</t>
  </si>
  <si>
    <t>3.4.4</t>
  </si>
  <si>
    <t>3.4.5</t>
  </si>
  <si>
    <t>3.4.9</t>
  </si>
  <si>
    <t>3.5.1</t>
  </si>
  <si>
    <t>Transporte y almacenamiento</t>
  </si>
  <si>
    <t>3.5.3</t>
  </si>
  <si>
    <t>Imprenta publicaciones y reproducciones</t>
  </si>
  <si>
    <t>3.5.4</t>
  </si>
  <si>
    <t>Primas y gastos de seguros</t>
  </si>
  <si>
    <t>3.5.6</t>
  </si>
  <si>
    <t>Sistemas informáticos y de registro</t>
  </si>
  <si>
    <t>3.5.7</t>
  </si>
  <si>
    <t>Serv. de acceso a internet  y streaming</t>
  </si>
  <si>
    <t>3.5.8</t>
  </si>
  <si>
    <t xml:space="preserve">Serv. de vigilancia </t>
  </si>
  <si>
    <t>3.5.9</t>
  </si>
  <si>
    <t>3.6.1</t>
  </si>
  <si>
    <t>Publicidad y propaganda</t>
  </si>
  <si>
    <t>3.7.1</t>
  </si>
  <si>
    <t>Pasajes</t>
  </si>
  <si>
    <t>3.7.2</t>
  </si>
  <si>
    <t>Viaticos</t>
  </si>
  <si>
    <t>3.7.8</t>
  </si>
  <si>
    <t>Movilidad</t>
  </si>
  <si>
    <t>3.9.1</t>
  </si>
  <si>
    <t>Servicios de ceremonial</t>
  </si>
  <si>
    <t>3.9.2</t>
  </si>
  <si>
    <t>Servicios de comidas, viandas y refrigerios</t>
  </si>
  <si>
    <t>3.9.6</t>
  </si>
  <si>
    <t xml:space="preserve">Serv de consultoria </t>
  </si>
  <si>
    <t>3.9.9</t>
  </si>
  <si>
    <t>4.3.2</t>
  </si>
  <si>
    <t>Equipo de transporte, tracción y elevación</t>
  </si>
  <si>
    <t>4.3.4</t>
  </si>
  <si>
    <t>Equipo de comunicación y señalamiento</t>
  </si>
  <si>
    <t>4.3.6</t>
  </si>
  <si>
    <t>Equipo para computacion</t>
  </si>
  <si>
    <t>4.3.7</t>
  </si>
  <si>
    <t>Equipo de oficina y moblaje</t>
  </si>
  <si>
    <t>4.4.1</t>
  </si>
  <si>
    <t>Equipo de seguridad</t>
  </si>
  <si>
    <t>4.5.1</t>
  </si>
  <si>
    <t>Libros, revistas y otros elementos de coleccion</t>
  </si>
  <si>
    <t>4.8.1</t>
  </si>
  <si>
    <t xml:space="preserve">Programas de Computacion </t>
  </si>
  <si>
    <t>5.1.6</t>
  </si>
  <si>
    <t>Transferencias para act cientificas y academicas</t>
  </si>
  <si>
    <t>4.2.1 Bo</t>
  </si>
  <si>
    <t xml:space="preserve">Obra en edificio Bolivar 177 (Nº 58) </t>
  </si>
  <si>
    <t>4.2.1 Bz</t>
  </si>
  <si>
    <t>Obra edificio Beazley (obra Nº 52)</t>
  </si>
  <si>
    <t>4.2.1 JR</t>
  </si>
  <si>
    <t>Obra en edificio Julio A Roca (obra Nº 57)</t>
  </si>
  <si>
    <t>Utiles de escritorio, oficina y enseñanzas</t>
  </si>
  <si>
    <t xml:space="preserve">Repuestos y accesorios </t>
  </si>
  <si>
    <t>3.2.1</t>
  </si>
  <si>
    <t>Alquiler de edificios y locales</t>
  </si>
  <si>
    <t xml:space="preserve">Alquiler de fotocopiadoras </t>
  </si>
  <si>
    <t>Mantenimiento y reparacion de maquinarias y equipo</t>
  </si>
  <si>
    <t>Limpieza aseo y fumigacion</t>
  </si>
  <si>
    <t>De capacitacion</t>
  </si>
  <si>
    <t>Sistemas informaticos y de registro</t>
  </si>
  <si>
    <t>Equipo de comunicacion y señalamiento</t>
  </si>
  <si>
    <t>Programas de computacion</t>
  </si>
  <si>
    <t xml:space="preserve">Asignaciones familiares </t>
  </si>
  <si>
    <t>Combustibles y lubricantes</t>
  </si>
  <si>
    <t>Energia electrica</t>
  </si>
  <si>
    <t xml:space="preserve">Correos y telegrafos </t>
  </si>
  <si>
    <t>Limpieza, aseo y fumigacion</t>
  </si>
  <si>
    <t>Medicos y sanitarios</t>
  </si>
  <si>
    <t>Imprenta, publicaciones y reproducciones</t>
  </si>
  <si>
    <t>Imprenta Publicaciones y reproducciones</t>
  </si>
  <si>
    <t>Primas y Gastos de seguros</t>
  </si>
  <si>
    <t xml:space="preserve">Servicios de comidas, viandas y refrigerios </t>
  </si>
  <si>
    <t>Elementos de Limpieza</t>
  </si>
  <si>
    <t xml:space="preserve">Correos y Telegrafos </t>
  </si>
  <si>
    <t xml:space="preserve">Imprenta publicaciones y reproducciones </t>
  </si>
  <si>
    <t>Equipos de Comunicacion y Señalamieto</t>
  </si>
  <si>
    <t>Mant. y reparacion de edificios y locales</t>
  </si>
  <si>
    <t>Imprenta, Publicaciones y Reproduccones</t>
  </si>
  <si>
    <t>Serv. de vigilancia</t>
  </si>
  <si>
    <t>Viáticos</t>
  </si>
  <si>
    <t>Programas de Computacion</t>
  </si>
  <si>
    <t>Asignaciones familiares</t>
  </si>
  <si>
    <t>2.2.2</t>
  </si>
  <si>
    <t>Prendas de vestir</t>
  </si>
  <si>
    <t>Estudios, investigaciones y proyrctos de fact</t>
  </si>
  <si>
    <t>Contabilidad y auditoria</t>
  </si>
  <si>
    <t>De Capacitacion</t>
  </si>
  <si>
    <t>3.4.6</t>
  </si>
  <si>
    <t>De Informatica y Sistemas Computariz</t>
  </si>
  <si>
    <t xml:space="preserve">Viaticos </t>
  </si>
  <si>
    <t>Credito Vigente</t>
  </si>
  <si>
    <t>Saldo</t>
  </si>
  <si>
    <t>JURISDICCIÓN 7 CONSEJO DE LA MAGISTRATURA DE LA CABA</t>
  </si>
  <si>
    <t>PROGRAMA 16 - ACTIVIDADES ESPECÍFICAS DEL CONSEJO DE LA MAGISTRATURA</t>
  </si>
  <si>
    <t>Total</t>
  </si>
  <si>
    <t>SUBPROGRAMA 16.2 - PLANIFICACIÓN Y GESTIÓN DE POLÍTICA JUDICIAL</t>
  </si>
  <si>
    <t>PROGRAMA 17 - JUSTICIA CONTENCIOSO, ADMINISTRATIVO Y TRIBUTARIA</t>
  </si>
  <si>
    <t>PROGRAMA 18 - JUSTICIA PENAL CONTRAVENCIONAL Y DE FALTAS</t>
  </si>
  <si>
    <t>PROGRAMA 19 - METODOS ALTERNATIVOS DE SOLUCION DE CONFLICTOS Y JUSTICIA VECINAL</t>
  </si>
  <si>
    <t>PROGRAMA 20 - ACTIVIDADES COMUNES Y OPERATIVAS DEL PODER  JUDICIAL</t>
  </si>
  <si>
    <t>Total Jurisdicción 7 - FF 11</t>
  </si>
  <si>
    <t>Estudios, investigaciones y proyectos de factibili</t>
  </si>
  <si>
    <t>4.2.1 HY</t>
  </si>
  <si>
    <t>Obra en edificio H. Yrigoyen (N° 53)</t>
  </si>
  <si>
    <t>4.2.1 B</t>
  </si>
  <si>
    <t>Obra en edificio Beruti (N° 51)</t>
  </si>
  <si>
    <t>4.2.1 T</t>
  </si>
  <si>
    <t>Fuente de Financiación 13 - RECURSOS AFECTADOS</t>
  </si>
  <si>
    <t>Total Jurisdicción 7 - FF 11 + 13</t>
  </si>
  <si>
    <t>2.3.3</t>
  </si>
  <si>
    <t>Productos de artes graficas</t>
  </si>
  <si>
    <t xml:space="preserve">Tintas, pinturas y colorantes </t>
  </si>
  <si>
    <t>3.4.7</t>
  </si>
  <si>
    <t>Artisticos, culturales y recreativos</t>
  </si>
  <si>
    <t>Utiles y Materiales eléctricos</t>
  </si>
  <si>
    <t xml:space="preserve">Sistemas informáticos y de registro </t>
  </si>
  <si>
    <t>Equipo de Seguridad</t>
  </si>
  <si>
    <t>De Capacitacion - RECURSOS AFECTADOS</t>
  </si>
  <si>
    <t>Credito Original</t>
  </si>
  <si>
    <t>4.2.1 PM</t>
  </si>
  <si>
    <t>4.1.2</t>
  </si>
  <si>
    <t>Edificios e Instalaciones</t>
  </si>
  <si>
    <t>Obra en edificio Pedro de Mendoza (N° 61)</t>
  </si>
  <si>
    <t>3.5.2</t>
  </si>
  <si>
    <t>Servicios Especializados</t>
  </si>
  <si>
    <t>4.2.1 La</t>
  </si>
  <si>
    <t>Obra en edificio Lavalle 369 (N° 63)</t>
  </si>
  <si>
    <t>4.2.1 Li</t>
  </si>
  <si>
    <t>Obra en edificio Libertad 1042 (N° 62)</t>
  </si>
  <si>
    <t>Serv. de acceso a internet y Straming</t>
  </si>
  <si>
    <t>2.9.5</t>
  </si>
  <si>
    <t>Utiles menores medicos, quirurgicos y de laborator</t>
  </si>
  <si>
    <t>4.3.8</t>
  </si>
  <si>
    <t>Herramientas y repuestos mayores</t>
  </si>
  <si>
    <t>PRESUPUESTO 2017 - Ejecución al 31/03/2017</t>
  </si>
  <si>
    <t>Ejecución al 31/03/2017</t>
  </si>
  <si>
    <t>Obra en edificio Tacuari 138 (obra Nº 56)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</si>
</sst>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#,##0.00_ ;[Red]\-#,##0.00\ "/>
    <numFmt numFmtId="165" formatCode="#,##0_ ;\-#,##0\ "/>
    <numFmt numFmtId="166" formatCode="_ * #,##0_ ;_ * \-#,##0_ ;_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Bookman Old Style"/>
      <family val="1"/>
    </font>
    <font>
      <sz val="10"/>
      <color indexed="8"/>
      <name val="Bookman Old Style"/>
      <family val="1"/>
    </font>
    <font>
      <sz val="10"/>
      <color theme="1"/>
      <name val="Bookman Old Style"/>
      <family val="1"/>
    </font>
    <font>
      <i/>
      <sz val="9"/>
      <name val="Arial"/>
      <family val="2"/>
    </font>
    <font>
      <b/>
      <u/>
      <sz val="10"/>
      <name val="Bookman Old Style"/>
      <family val="1"/>
    </font>
    <font>
      <sz val="10"/>
      <name val="Bookman Old Style"/>
      <family val="1"/>
    </font>
    <font>
      <b/>
      <sz val="10"/>
      <color indexed="8"/>
      <name val="Bookman Old Style"/>
      <family val="1"/>
    </font>
    <font>
      <b/>
      <sz val="12"/>
      <color indexed="8"/>
      <name val="Bookman Old Style"/>
      <family val="1"/>
    </font>
    <font>
      <sz val="12"/>
      <color indexed="8"/>
      <name val="Bookman Old Style"/>
      <family val="1"/>
    </font>
    <font>
      <sz val="12"/>
      <color theme="1"/>
      <name val="Calibri"/>
      <family val="2"/>
      <scheme val="minor"/>
    </font>
    <font>
      <b/>
      <u/>
      <sz val="12"/>
      <name val="Bookman Old Style"/>
      <family val="1"/>
    </font>
    <font>
      <sz val="12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9">
    <xf numFmtId="0" fontId="0" fillId="0" borderId="0" xfId="0"/>
    <xf numFmtId="0" fontId="3" fillId="0" borderId="0" xfId="0" applyFont="1" applyFill="1" applyBorder="1"/>
    <xf numFmtId="164" fontId="4" fillId="2" borderId="1" xfId="2" applyNumberFormat="1" applyFont="1" applyFill="1" applyBorder="1" applyAlignment="1">
      <alignment horizontal="center" vertical="center" wrapText="1"/>
    </xf>
    <xf numFmtId="164" fontId="4" fillId="2" borderId="1" xfId="2" applyNumberFormat="1" applyFont="1" applyFill="1" applyBorder="1" applyAlignment="1">
      <alignment horizontal="center" vertical="center"/>
    </xf>
    <xf numFmtId="165" fontId="4" fillId="3" borderId="1" xfId="1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5" fillId="0" borderId="0" xfId="0" applyFont="1"/>
    <xf numFmtId="0" fontId="5" fillId="0" borderId="0" xfId="0" applyFont="1" applyAlignment="1"/>
    <xf numFmtId="165" fontId="5" fillId="0" borderId="0" xfId="1" applyNumberFormat="1" applyFont="1"/>
    <xf numFmtId="164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1" xfId="2" applyFont="1" applyFill="1" applyBorder="1" applyAlignment="1">
      <alignment wrapText="1"/>
    </xf>
    <xf numFmtId="0" fontId="4" fillId="0" borderId="1" xfId="2" applyFont="1" applyFill="1" applyBorder="1" applyAlignment="1"/>
    <xf numFmtId="0" fontId="9" fillId="4" borderId="1" xfId="2" applyFont="1" applyFill="1" applyBorder="1" applyAlignment="1">
      <alignment wrapText="1"/>
    </xf>
    <xf numFmtId="0" fontId="4" fillId="4" borderId="1" xfId="2" applyFont="1" applyFill="1" applyBorder="1" applyAlignment="1"/>
    <xf numFmtId="165" fontId="9" fillId="4" borderId="1" xfId="1" applyNumberFormat="1" applyFont="1" applyFill="1" applyBorder="1" applyAlignment="1">
      <alignment horizontal="right" wrapText="1"/>
    </xf>
    <xf numFmtId="0" fontId="4" fillId="0" borderId="0" xfId="2" applyFont="1" applyFill="1" applyBorder="1" applyAlignment="1">
      <alignment wrapText="1"/>
    </xf>
    <xf numFmtId="0" fontId="4" fillId="0" borderId="0" xfId="2" applyFont="1" applyFill="1" applyBorder="1" applyAlignment="1"/>
    <xf numFmtId="165" fontId="4" fillId="0" borderId="0" xfId="1" applyNumberFormat="1" applyFont="1" applyFill="1" applyBorder="1" applyAlignment="1">
      <alignment horizontal="right" wrapText="1"/>
    </xf>
    <xf numFmtId="0" fontId="7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165" fontId="3" fillId="0" borderId="0" xfId="1" applyNumberFormat="1" applyFont="1" applyFill="1" applyBorder="1"/>
    <xf numFmtId="0" fontId="10" fillId="5" borderId="2" xfId="2" applyFont="1" applyFill="1" applyBorder="1" applyAlignment="1">
      <alignment horizontal="left" vertical="center"/>
    </xf>
    <xf numFmtId="0" fontId="11" fillId="5" borderId="3" xfId="2" applyFont="1" applyFill="1" applyBorder="1" applyAlignment="1">
      <alignment horizontal="left" vertical="center"/>
    </xf>
    <xf numFmtId="165" fontId="10" fillId="5" borderId="3" xfId="1" applyNumberFormat="1" applyFont="1" applyFill="1" applyBorder="1" applyAlignment="1">
      <alignment horizontal="right" vertical="center"/>
    </xf>
    <xf numFmtId="165" fontId="10" fillId="5" borderId="4" xfId="1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9" fillId="0" borderId="0" xfId="2" applyFont="1" applyFill="1" applyBorder="1" applyAlignment="1">
      <alignment wrapText="1"/>
    </xf>
    <xf numFmtId="165" fontId="9" fillId="0" borderId="0" xfId="1" applyNumberFormat="1" applyFont="1" applyFill="1" applyBorder="1" applyAlignment="1">
      <alignment horizontal="right" wrapText="1"/>
    </xf>
    <xf numFmtId="165" fontId="0" fillId="0" borderId="0" xfId="0" applyNumberFormat="1"/>
    <xf numFmtId="9" fontId="0" fillId="0" borderId="0" xfId="0" applyNumberFormat="1"/>
    <xf numFmtId="43" fontId="0" fillId="0" borderId="0" xfId="1" applyFont="1"/>
    <xf numFmtId="0" fontId="12" fillId="0" borderId="0" xfId="0" applyFont="1" applyFill="1" applyBorder="1"/>
    <xf numFmtId="164" fontId="13" fillId="0" borderId="0" xfId="0" applyNumberFormat="1" applyFont="1" applyAlignment="1">
      <alignment vertical="center"/>
    </xf>
    <xf numFmtId="0" fontId="14" fillId="0" borderId="0" xfId="0" applyFont="1" applyAlignment="1"/>
    <xf numFmtId="165" fontId="14" fillId="0" borderId="0" xfId="1" applyNumberFormat="1" applyFont="1"/>
    <xf numFmtId="166" fontId="0" fillId="0" borderId="0" xfId="1" applyNumberFormat="1" applyFont="1"/>
    <xf numFmtId="166" fontId="5" fillId="0" borderId="0" xfId="1" applyNumberFormat="1" applyFont="1" applyAlignment="1"/>
    <xf numFmtId="166" fontId="14" fillId="0" borderId="0" xfId="1" applyNumberFormat="1" applyFont="1" applyAlignment="1"/>
    <xf numFmtId="166" fontId="4" fillId="2" borderId="1" xfId="1" applyNumberFormat="1" applyFont="1" applyFill="1" applyBorder="1" applyAlignment="1">
      <alignment horizontal="center" vertical="center"/>
    </xf>
    <xf numFmtId="166" fontId="4" fillId="0" borderId="1" xfId="1" applyNumberFormat="1" applyFont="1" applyFill="1" applyBorder="1" applyAlignment="1"/>
    <xf numFmtId="166" fontId="4" fillId="0" borderId="0" xfId="1" applyNumberFormat="1" applyFont="1" applyFill="1" applyBorder="1" applyAlignment="1"/>
    <xf numFmtId="166" fontId="3" fillId="0" borderId="0" xfId="1" applyNumberFormat="1" applyFont="1" applyFill="1" applyBorder="1" applyAlignment="1"/>
    <xf numFmtId="166" fontId="4" fillId="0" borderId="1" xfId="1" applyNumberFormat="1" applyFont="1" applyFill="1" applyBorder="1" applyAlignment="1">
      <alignment horizontal="right" wrapText="1"/>
    </xf>
    <xf numFmtId="166" fontId="9" fillId="4" borderId="1" xfId="1" applyNumberFormat="1" applyFont="1" applyFill="1" applyBorder="1" applyAlignment="1"/>
    <xf numFmtId="43" fontId="0" fillId="0" borderId="0" xfId="0" applyNumberFormat="1"/>
    <xf numFmtId="166" fontId="0" fillId="0" borderId="0" xfId="0" applyNumberFormat="1" applyFill="1" applyBorder="1"/>
    <xf numFmtId="4" fontId="0" fillId="0" borderId="0" xfId="0" applyNumberFormat="1"/>
    <xf numFmtId="165" fontId="6" fillId="0" borderId="0" xfId="1" applyNumberFormat="1" applyFont="1" applyFill="1" applyAlignment="1">
      <alignment horizontal="right" vertical="center" wrapText="1"/>
    </xf>
  </cellXfs>
  <cellStyles count="3">
    <cellStyle name="Millares" xfId="1" builtinId="3"/>
    <cellStyle name="Normal" xfId="0" builtinId="0"/>
    <cellStyle name="Normal_Hoj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30479</xdr:colOff>
      <xdr:row>1</xdr:row>
      <xdr:rowOff>76199</xdr:rowOff>
    </xdr:from>
    <xdr:to>
      <xdr:col>4</xdr:col>
      <xdr:colOff>190500</xdr:colOff>
      <xdr:row>5</xdr:row>
      <xdr:rowOff>28574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1979" y="266699"/>
          <a:ext cx="4341496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370"/>
  <sheetViews>
    <sheetView tabSelected="1" zoomScaleNormal="100" workbookViewId="0"/>
  </sheetViews>
  <sheetFormatPr baseColWidth="10" defaultRowHeight="15" customHeight="1" x14ac:dyDescent="0.25"/>
  <cols>
    <col min="1" max="1" width="8.5703125" customWidth="1"/>
    <col min="2" max="2" width="10" customWidth="1"/>
    <col min="3" max="3" width="52.7109375" customWidth="1"/>
    <col min="4" max="4" width="19.85546875" style="36" hidden="1" customWidth="1"/>
    <col min="5" max="6" width="19.7109375" customWidth="1"/>
    <col min="7" max="7" width="19.5703125" bestFit="1" customWidth="1"/>
    <col min="9" max="9" width="13.140625" bestFit="1" customWidth="1"/>
  </cols>
  <sheetData>
    <row r="2" spans="1:14" s="5" customFormat="1" ht="15" customHeight="1" x14ac:dyDescent="0.3">
      <c r="B2" s="6"/>
      <c r="C2" s="7"/>
      <c r="D2" s="37"/>
      <c r="E2" s="8"/>
      <c r="F2" s="8"/>
      <c r="G2" s="8"/>
    </row>
    <row r="3" spans="1:14" s="5" customFormat="1" ht="15" customHeight="1" x14ac:dyDescent="0.3">
      <c r="B3" s="6"/>
      <c r="C3" s="7"/>
      <c r="D3" s="37"/>
      <c r="E3" s="48"/>
      <c r="F3" s="48"/>
      <c r="G3" s="48"/>
    </row>
    <row r="4" spans="1:14" s="5" customFormat="1" ht="15" customHeight="1" x14ac:dyDescent="0.3">
      <c r="B4" s="6"/>
      <c r="C4" s="7"/>
      <c r="D4" s="37"/>
      <c r="E4" s="48"/>
      <c r="F4" s="48"/>
      <c r="G4" s="48"/>
    </row>
    <row r="5" spans="1:14" s="5" customFormat="1" ht="15" customHeight="1" x14ac:dyDescent="0.3">
      <c r="B5" s="6"/>
      <c r="C5" s="7"/>
      <c r="D5" s="37"/>
      <c r="E5" s="8"/>
      <c r="F5" s="8"/>
      <c r="G5" s="8"/>
    </row>
    <row r="6" spans="1:14" s="5" customFormat="1" ht="15" customHeight="1" x14ac:dyDescent="0.3">
      <c r="B6" s="6"/>
      <c r="C6" s="7"/>
      <c r="D6" s="37"/>
      <c r="E6" s="8"/>
      <c r="F6" s="8"/>
      <c r="G6" s="8"/>
    </row>
    <row r="7" spans="1:14" s="32" customFormat="1" ht="15" customHeight="1" x14ac:dyDescent="0.25">
      <c r="B7" s="33" t="s">
        <v>204</v>
      </c>
      <c r="C7" s="34"/>
      <c r="D7" s="38"/>
      <c r="E7" s="35"/>
      <c r="F7" s="35"/>
      <c r="G7" s="35"/>
    </row>
    <row r="8" spans="1:14" s="32" customFormat="1" ht="15" customHeight="1" x14ac:dyDescent="0.25">
      <c r="B8" s="33"/>
      <c r="C8" s="34"/>
      <c r="D8" s="38"/>
      <c r="E8" s="35"/>
      <c r="F8" s="35"/>
      <c r="G8" s="35"/>
    </row>
    <row r="9" spans="1:14" s="32" customFormat="1" ht="15" customHeight="1" x14ac:dyDescent="0.25">
      <c r="B9" s="33" t="s">
        <v>162</v>
      </c>
      <c r="C9" s="34"/>
      <c r="D9" s="38"/>
      <c r="E9" s="35"/>
      <c r="F9" s="35"/>
      <c r="G9" s="35"/>
    </row>
    <row r="10" spans="1:14" s="5" customFormat="1" ht="15" customHeight="1" x14ac:dyDescent="0.3">
      <c r="B10" s="10"/>
      <c r="C10" s="7"/>
      <c r="D10" s="37"/>
      <c r="E10" s="8"/>
      <c r="F10" s="8"/>
      <c r="G10" s="8"/>
    </row>
    <row r="11" spans="1:14" s="5" customFormat="1" ht="15" customHeight="1" x14ac:dyDescent="0.3">
      <c r="B11" s="9" t="s">
        <v>163</v>
      </c>
      <c r="C11" s="7"/>
      <c r="D11" s="37"/>
      <c r="E11" s="8"/>
      <c r="F11" s="8"/>
      <c r="G11" s="8"/>
    </row>
    <row r="12" spans="1:14" s="5" customFormat="1" ht="15" customHeight="1" x14ac:dyDescent="0.3">
      <c r="B12" s="6"/>
      <c r="C12" s="7"/>
      <c r="D12" s="37"/>
      <c r="E12" s="8"/>
      <c r="F12" s="8"/>
      <c r="G12" s="8"/>
    </row>
    <row r="13" spans="1:14" s="5" customFormat="1" ht="30" x14ac:dyDescent="0.25">
      <c r="A13" s="1"/>
      <c r="B13" s="2" t="s">
        <v>0</v>
      </c>
      <c r="C13" s="3" t="s">
        <v>1</v>
      </c>
      <c r="D13" s="4" t="s">
        <v>188</v>
      </c>
      <c r="E13" s="4" t="s">
        <v>160</v>
      </c>
      <c r="F13" s="4" t="s">
        <v>205</v>
      </c>
      <c r="G13" s="4" t="s">
        <v>161</v>
      </c>
    </row>
    <row r="14" spans="1:14" s="5" customFormat="1" ht="15" customHeight="1" x14ac:dyDescent="0.3">
      <c r="A14" s="1"/>
      <c r="B14" s="11" t="s">
        <v>2</v>
      </c>
      <c r="C14" s="12" t="s">
        <v>3</v>
      </c>
      <c r="D14" s="40">
        <v>244112339</v>
      </c>
      <c r="E14" s="43">
        <v>244112339</v>
      </c>
      <c r="F14" s="43">
        <v>63631078</v>
      </c>
      <c r="G14" s="43">
        <f>+E14-F14</f>
        <v>180481261</v>
      </c>
      <c r="M14" s="46"/>
      <c r="N14" s="46"/>
    </row>
    <row r="15" spans="1:14" s="5" customFormat="1" ht="15" customHeight="1" x14ac:dyDescent="0.3">
      <c r="A15" s="1"/>
      <c r="B15" s="11" t="s">
        <v>4</v>
      </c>
      <c r="C15" s="12" t="s">
        <v>5</v>
      </c>
      <c r="D15" s="40">
        <v>20535599</v>
      </c>
      <c r="E15" s="43">
        <v>20535599</v>
      </c>
      <c r="F15" s="43">
        <v>0</v>
      </c>
      <c r="G15" s="43">
        <f t="shared" ref="G15:G78" si="0">+E15-F15</f>
        <v>20535599</v>
      </c>
      <c r="M15" s="46"/>
      <c r="N15" s="46"/>
    </row>
    <row r="16" spans="1:14" s="5" customFormat="1" ht="15" customHeight="1" x14ac:dyDescent="0.3">
      <c r="A16" s="1"/>
      <c r="B16" s="11" t="s">
        <v>6</v>
      </c>
      <c r="C16" s="12" t="s">
        <v>7</v>
      </c>
      <c r="D16" s="40">
        <v>69944250</v>
      </c>
      <c r="E16" s="43">
        <v>69944250</v>
      </c>
      <c r="F16" s="43">
        <v>16620845</v>
      </c>
      <c r="G16" s="43">
        <f t="shared" si="0"/>
        <v>53323405</v>
      </c>
      <c r="M16" s="46"/>
      <c r="N16" s="46"/>
    </row>
    <row r="17" spans="1:14" s="5" customFormat="1" ht="15" customHeight="1" x14ac:dyDescent="0.3">
      <c r="A17" s="1"/>
      <c r="B17" s="11" t="s">
        <v>8</v>
      </c>
      <c r="C17" s="12" t="s">
        <v>9</v>
      </c>
      <c r="D17" s="40">
        <v>2881984</v>
      </c>
      <c r="E17" s="43">
        <v>2881984</v>
      </c>
      <c r="F17" s="43">
        <v>1165392</v>
      </c>
      <c r="G17" s="43">
        <f t="shared" si="0"/>
        <v>1716592</v>
      </c>
      <c r="M17" s="46"/>
      <c r="N17" s="46"/>
    </row>
    <row r="18" spans="1:14" s="5" customFormat="1" ht="15" customHeight="1" x14ac:dyDescent="0.3">
      <c r="A18" s="1"/>
      <c r="B18" s="11" t="s">
        <v>10</v>
      </c>
      <c r="C18" s="12" t="s">
        <v>11</v>
      </c>
      <c r="D18" s="40">
        <v>94051295</v>
      </c>
      <c r="E18" s="43">
        <v>94051295</v>
      </c>
      <c r="F18" s="43">
        <v>24154729</v>
      </c>
      <c r="G18" s="43">
        <f t="shared" si="0"/>
        <v>69896566</v>
      </c>
      <c r="M18" s="46"/>
      <c r="N18" s="46"/>
    </row>
    <row r="19" spans="1:14" s="5" customFormat="1" ht="15" customHeight="1" x14ac:dyDescent="0.3">
      <c r="A19" s="1"/>
      <c r="B19" s="11" t="s">
        <v>12</v>
      </c>
      <c r="C19" s="12" t="s">
        <v>13</v>
      </c>
      <c r="D19" s="40">
        <v>7837608</v>
      </c>
      <c r="E19" s="43">
        <v>7837608</v>
      </c>
      <c r="F19" s="43">
        <v>0</v>
      </c>
      <c r="G19" s="43">
        <f t="shared" si="0"/>
        <v>7837608</v>
      </c>
      <c r="M19" s="46"/>
      <c r="N19" s="46"/>
    </row>
    <row r="20" spans="1:14" s="5" customFormat="1" ht="15" customHeight="1" x14ac:dyDescent="0.3">
      <c r="A20" s="1"/>
      <c r="B20" s="11" t="s">
        <v>14</v>
      </c>
      <c r="C20" s="12" t="s">
        <v>15</v>
      </c>
      <c r="D20" s="40">
        <v>26694893</v>
      </c>
      <c r="E20" s="43">
        <v>26694893</v>
      </c>
      <c r="F20" s="43">
        <v>5897158</v>
      </c>
      <c r="G20" s="43">
        <f t="shared" si="0"/>
        <v>20797735</v>
      </c>
      <c r="M20" s="46"/>
      <c r="N20" s="46"/>
    </row>
    <row r="21" spans="1:14" s="5" customFormat="1" ht="15" customHeight="1" x14ac:dyDescent="0.3">
      <c r="A21" s="1"/>
      <c r="B21" s="11" t="s">
        <v>16</v>
      </c>
      <c r="C21" s="12" t="s">
        <v>17</v>
      </c>
      <c r="D21" s="40">
        <v>923456</v>
      </c>
      <c r="E21" s="43">
        <v>923456</v>
      </c>
      <c r="F21" s="43">
        <v>533004</v>
      </c>
      <c r="G21" s="43">
        <f t="shared" si="0"/>
        <v>390452</v>
      </c>
      <c r="M21" s="46"/>
      <c r="N21" s="46"/>
    </row>
    <row r="22" spans="1:14" s="5" customFormat="1" ht="15" customHeight="1" x14ac:dyDescent="0.3">
      <c r="A22" s="1"/>
      <c r="B22" s="11" t="s">
        <v>18</v>
      </c>
      <c r="C22" s="12" t="s">
        <v>19</v>
      </c>
      <c r="D22" s="40">
        <v>4236305</v>
      </c>
      <c r="E22" s="43">
        <v>4236305</v>
      </c>
      <c r="F22" s="43">
        <v>591058</v>
      </c>
      <c r="G22" s="43">
        <f t="shared" si="0"/>
        <v>3645247</v>
      </c>
      <c r="M22" s="46"/>
      <c r="N22" s="46"/>
    </row>
    <row r="23" spans="1:14" s="5" customFormat="1" ht="15" customHeight="1" x14ac:dyDescent="0.3">
      <c r="A23" s="1"/>
      <c r="B23" s="11" t="s">
        <v>20</v>
      </c>
      <c r="C23" s="12" t="s">
        <v>21</v>
      </c>
      <c r="D23" s="40">
        <v>715761</v>
      </c>
      <c r="E23" s="43">
        <v>715761</v>
      </c>
      <c r="F23" s="43">
        <v>596750</v>
      </c>
      <c r="G23" s="43">
        <f t="shared" si="0"/>
        <v>119011</v>
      </c>
      <c r="M23" s="46"/>
      <c r="N23" s="46"/>
    </row>
    <row r="24" spans="1:14" s="5" customFormat="1" ht="15" customHeight="1" x14ac:dyDescent="0.3">
      <c r="A24" s="1"/>
      <c r="B24" s="11" t="s">
        <v>22</v>
      </c>
      <c r="C24" s="12" t="s">
        <v>23</v>
      </c>
      <c r="D24" s="40">
        <v>266608</v>
      </c>
      <c r="E24" s="43">
        <v>266608</v>
      </c>
      <c r="F24" s="43">
        <v>46281</v>
      </c>
      <c r="G24" s="43">
        <f t="shared" si="0"/>
        <v>220327</v>
      </c>
      <c r="M24" s="46"/>
      <c r="N24" s="46"/>
    </row>
    <row r="25" spans="1:14" s="5" customFormat="1" ht="15" customHeight="1" x14ac:dyDescent="0.3">
      <c r="A25" s="1"/>
      <c r="B25" s="11" t="s">
        <v>179</v>
      </c>
      <c r="C25" s="12" t="s">
        <v>180</v>
      </c>
      <c r="D25" s="40">
        <v>165893</v>
      </c>
      <c r="E25" s="43">
        <v>165893</v>
      </c>
      <c r="F25" s="43">
        <v>43800</v>
      </c>
      <c r="G25" s="43">
        <f t="shared" si="0"/>
        <v>122093</v>
      </c>
      <c r="M25" s="46"/>
      <c r="N25" s="46"/>
    </row>
    <row r="26" spans="1:14" s="5" customFormat="1" ht="15" customHeight="1" x14ac:dyDescent="0.3">
      <c r="A26" s="1"/>
      <c r="B26" s="11" t="s">
        <v>24</v>
      </c>
      <c r="C26" s="12" t="s">
        <v>25</v>
      </c>
      <c r="D26" s="40">
        <v>117968</v>
      </c>
      <c r="E26" s="43">
        <v>117968</v>
      </c>
      <c r="F26" s="43">
        <v>0</v>
      </c>
      <c r="G26" s="43">
        <f t="shared" si="0"/>
        <v>117968</v>
      </c>
      <c r="M26" s="46"/>
      <c r="N26" s="46"/>
    </row>
    <row r="27" spans="1:14" s="5" customFormat="1" ht="15" customHeight="1" x14ac:dyDescent="0.3">
      <c r="A27" s="1"/>
      <c r="B27" s="11" t="s">
        <v>26</v>
      </c>
      <c r="C27" s="12" t="s">
        <v>27</v>
      </c>
      <c r="D27" s="40">
        <v>12534</v>
      </c>
      <c r="E27" s="43">
        <v>12534</v>
      </c>
      <c r="F27" s="43">
        <v>12534</v>
      </c>
      <c r="G27" s="43">
        <f t="shared" si="0"/>
        <v>0</v>
      </c>
      <c r="M27" s="46"/>
      <c r="N27" s="46"/>
    </row>
    <row r="28" spans="1:14" s="5" customFormat="1" ht="15" customHeight="1" x14ac:dyDescent="0.3">
      <c r="A28" s="1"/>
      <c r="B28" s="11" t="s">
        <v>28</v>
      </c>
      <c r="C28" s="12" t="s">
        <v>29</v>
      </c>
      <c r="D28" s="40">
        <v>965679</v>
      </c>
      <c r="E28" s="43">
        <v>965679</v>
      </c>
      <c r="F28" s="43">
        <v>1745</v>
      </c>
      <c r="G28" s="43">
        <f t="shared" si="0"/>
        <v>963934</v>
      </c>
      <c r="M28" s="46"/>
      <c r="N28" s="46"/>
    </row>
    <row r="29" spans="1:14" s="5" customFormat="1" ht="15" customHeight="1" x14ac:dyDescent="0.3">
      <c r="A29" s="1"/>
      <c r="B29" s="11" t="s">
        <v>30</v>
      </c>
      <c r="C29" s="12" t="s">
        <v>31</v>
      </c>
      <c r="D29" s="40">
        <v>346826</v>
      </c>
      <c r="E29" s="43">
        <v>346826</v>
      </c>
      <c r="F29" s="43">
        <v>116191</v>
      </c>
      <c r="G29" s="43">
        <f t="shared" si="0"/>
        <v>230635</v>
      </c>
      <c r="M29" s="46"/>
      <c r="N29" s="46"/>
    </row>
    <row r="30" spans="1:14" s="5" customFormat="1" ht="15" customHeight="1" x14ac:dyDescent="0.3">
      <c r="A30" s="1"/>
      <c r="B30" s="11" t="s">
        <v>32</v>
      </c>
      <c r="C30" s="12" t="s">
        <v>33</v>
      </c>
      <c r="D30" s="40">
        <v>117968</v>
      </c>
      <c r="E30" s="43">
        <v>117968</v>
      </c>
      <c r="F30" s="43">
        <v>39277</v>
      </c>
      <c r="G30" s="43">
        <f t="shared" si="0"/>
        <v>78691</v>
      </c>
      <c r="M30" s="46"/>
      <c r="N30" s="46"/>
    </row>
    <row r="31" spans="1:14" s="5" customFormat="1" ht="15" customHeight="1" x14ac:dyDescent="0.3">
      <c r="A31" s="1"/>
      <c r="B31" s="11" t="s">
        <v>34</v>
      </c>
      <c r="C31" s="12" t="s">
        <v>35</v>
      </c>
      <c r="D31" s="40">
        <v>82578</v>
      </c>
      <c r="E31" s="43">
        <v>82578</v>
      </c>
      <c r="F31" s="43">
        <v>5335</v>
      </c>
      <c r="G31" s="43">
        <f t="shared" si="0"/>
        <v>77243</v>
      </c>
      <c r="M31" s="46"/>
      <c r="N31" s="46"/>
    </row>
    <row r="32" spans="1:14" s="5" customFormat="1" ht="15" customHeight="1" x14ac:dyDescent="0.3">
      <c r="A32" s="1"/>
      <c r="B32" s="11" t="s">
        <v>36</v>
      </c>
      <c r="C32" s="12" t="s">
        <v>37</v>
      </c>
      <c r="D32" s="40">
        <v>188749</v>
      </c>
      <c r="E32" s="43">
        <v>188749</v>
      </c>
      <c r="F32" s="43">
        <v>0</v>
      </c>
      <c r="G32" s="43">
        <f t="shared" si="0"/>
        <v>188749</v>
      </c>
      <c r="M32" s="46"/>
      <c r="N32" s="46"/>
    </row>
    <row r="33" spans="1:14" s="5" customFormat="1" ht="15" customHeight="1" x14ac:dyDescent="0.3">
      <c r="A33" s="1"/>
      <c r="B33" s="11" t="s">
        <v>38</v>
      </c>
      <c r="C33" s="12" t="s">
        <v>39</v>
      </c>
      <c r="D33" s="40">
        <v>5258571</v>
      </c>
      <c r="E33" s="43">
        <v>5258571</v>
      </c>
      <c r="F33" s="43">
        <v>143407</v>
      </c>
      <c r="G33" s="43">
        <f t="shared" si="0"/>
        <v>5115164</v>
      </c>
      <c r="M33" s="46"/>
      <c r="N33" s="46"/>
    </row>
    <row r="34" spans="1:14" s="5" customFormat="1" ht="15" customHeight="1" x14ac:dyDescent="0.3">
      <c r="A34" s="1"/>
      <c r="B34" s="11" t="s">
        <v>40</v>
      </c>
      <c r="C34" s="12" t="s">
        <v>41</v>
      </c>
      <c r="D34" s="40">
        <v>801593</v>
      </c>
      <c r="E34" s="43">
        <v>801593</v>
      </c>
      <c r="F34" s="43">
        <v>291983</v>
      </c>
      <c r="G34" s="43">
        <f t="shared" si="0"/>
        <v>509610</v>
      </c>
      <c r="M34" s="46"/>
      <c r="N34" s="46"/>
    </row>
    <row r="35" spans="1:14" s="5" customFormat="1" ht="15" customHeight="1" x14ac:dyDescent="0.3">
      <c r="A35" s="1"/>
      <c r="B35" s="11" t="s">
        <v>42</v>
      </c>
      <c r="C35" s="12" t="s">
        <v>43</v>
      </c>
      <c r="D35" s="40">
        <v>141562</v>
      </c>
      <c r="E35" s="43">
        <v>141562</v>
      </c>
      <c r="F35" s="43">
        <v>65539</v>
      </c>
      <c r="G35" s="43">
        <f t="shared" si="0"/>
        <v>76023</v>
      </c>
      <c r="M35" s="46"/>
      <c r="N35" s="46"/>
    </row>
    <row r="36" spans="1:14" s="5" customFormat="1" ht="15" customHeight="1" x14ac:dyDescent="0.3">
      <c r="A36" s="1"/>
      <c r="B36" s="11" t="s">
        <v>46</v>
      </c>
      <c r="C36" s="12" t="s">
        <v>47</v>
      </c>
      <c r="D36" s="40">
        <v>668643</v>
      </c>
      <c r="E36" s="43">
        <v>668643</v>
      </c>
      <c r="F36" s="43">
        <v>574176</v>
      </c>
      <c r="G36" s="43">
        <f t="shared" si="0"/>
        <v>94467</v>
      </c>
      <c r="M36" s="46"/>
      <c r="N36" s="46"/>
    </row>
    <row r="37" spans="1:14" s="5" customFormat="1" ht="15" customHeight="1" x14ac:dyDescent="0.3">
      <c r="A37" s="1"/>
      <c r="B37" s="11" t="s">
        <v>48</v>
      </c>
      <c r="C37" s="12" t="s">
        <v>49</v>
      </c>
      <c r="D37" s="40">
        <v>2359</v>
      </c>
      <c r="E37" s="43">
        <v>2359</v>
      </c>
      <c r="F37" s="43">
        <v>2359</v>
      </c>
      <c r="G37" s="43">
        <f t="shared" si="0"/>
        <v>0</v>
      </c>
      <c r="M37" s="46"/>
      <c r="N37" s="46"/>
    </row>
    <row r="38" spans="1:14" s="5" customFormat="1" ht="15" customHeight="1" x14ac:dyDescent="0.3">
      <c r="A38" s="1"/>
      <c r="B38" s="11" t="s">
        <v>50</v>
      </c>
      <c r="C38" s="12" t="s">
        <v>51</v>
      </c>
      <c r="D38" s="40">
        <v>1237730</v>
      </c>
      <c r="E38" s="43">
        <v>1237730</v>
      </c>
      <c r="F38" s="43">
        <v>369248</v>
      </c>
      <c r="G38" s="43">
        <f t="shared" si="0"/>
        <v>868482</v>
      </c>
      <c r="M38" s="46"/>
      <c r="N38" s="46"/>
    </row>
    <row r="39" spans="1:14" s="5" customFormat="1" ht="15" customHeight="1" x14ac:dyDescent="0.3">
      <c r="A39" s="1"/>
      <c r="B39" s="11" t="s">
        <v>52</v>
      </c>
      <c r="C39" s="12" t="s">
        <v>53</v>
      </c>
      <c r="D39" s="40">
        <v>2396902</v>
      </c>
      <c r="E39" s="43">
        <v>2396902</v>
      </c>
      <c r="F39" s="43">
        <v>578721</v>
      </c>
      <c r="G39" s="43">
        <f t="shared" si="0"/>
        <v>1818181</v>
      </c>
      <c r="M39" s="46"/>
      <c r="N39" s="46"/>
    </row>
    <row r="40" spans="1:14" s="5" customFormat="1" ht="15" customHeight="1" x14ac:dyDescent="0.3">
      <c r="A40" s="1"/>
      <c r="B40" s="11" t="s">
        <v>54</v>
      </c>
      <c r="C40" s="12" t="s">
        <v>55</v>
      </c>
      <c r="D40" s="40">
        <v>274276</v>
      </c>
      <c r="E40" s="43">
        <v>274276</v>
      </c>
      <c r="F40" s="43">
        <v>57717</v>
      </c>
      <c r="G40" s="43">
        <f t="shared" si="0"/>
        <v>216559</v>
      </c>
      <c r="M40" s="46"/>
      <c r="N40" s="46"/>
    </row>
    <row r="41" spans="1:14" s="5" customFormat="1" ht="15" customHeight="1" x14ac:dyDescent="0.3">
      <c r="A41" s="1"/>
      <c r="B41" s="11" t="s">
        <v>56</v>
      </c>
      <c r="C41" s="12" t="s">
        <v>57</v>
      </c>
      <c r="D41" s="40">
        <v>8967543</v>
      </c>
      <c r="E41" s="43">
        <v>8967543</v>
      </c>
      <c r="F41" s="43">
        <v>1003285</v>
      </c>
      <c r="G41" s="43">
        <f t="shared" si="0"/>
        <v>7964258</v>
      </c>
      <c r="M41" s="46"/>
      <c r="N41" s="46"/>
    </row>
    <row r="42" spans="1:14" s="5" customFormat="1" ht="15" customHeight="1" x14ac:dyDescent="0.3">
      <c r="A42" s="1"/>
      <c r="B42" s="11" t="s">
        <v>58</v>
      </c>
      <c r="C42" s="12" t="s">
        <v>59</v>
      </c>
      <c r="D42" s="40">
        <v>229909</v>
      </c>
      <c r="E42" s="43">
        <v>229909</v>
      </c>
      <c r="F42" s="43">
        <v>229909</v>
      </c>
      <c r="G42" s="43">
        <f t="shared" si="0"/>
        <v>0</v>
      </c>
      <c r="M42" s="46"/>
      <c r="N42" s="46"/>
    </row>
    <row r="43" spans="1:14" s="5" customFormat="1" ht="15" customHeight="1" x14ac:dyDescent="0.3">
      <c r="A43" s="1"/>
      <c r="B43" s="11" t="s">
        <v>60</v>
      </c>
      <c r="C43" s="12" t="s">
        <v>61</v>
      </c>
      <c r="D43" s="40">
        <v>6139615</v>
      </c>
      <c r="E43" s="43">
        <v>6139615</v>
      </c>
      <c r="F43" s="43">
        <v>2299797</v>
      </c>
      <c r="G43" s="43">
        <f t="shared" si="0"/>
        <v>3839818</v>
      </c>
      <c r="M43" s="46"/>
      <c r="N43" s="46"/>
    </row>
    <row r="44" spans="1:14" s="5" customFormat="1" ht="15" customHeight="1" x14ac:dyDescent="0.3">
      <c r="A44" s="1"/>
      <c r="B44" s="11" t="s">
        <v>62</v>
      </c>
      <c r="C44" s="12" t="s">
        <v>63</v>
      </c>
      <c r="D44" s="40">
        <v>1092031</v>
      </c>
      <c r="E44" s="43">
        <v>1092031</v>
      </c>
      <c r="F44" s="43">
        <v>129108</v>
      </c>
      <c r="G44" s="43">
        <f t="shared" si="0"/>
        <v>962923</v>
      </c>
      <c r="M44" s="46"/>
      <c r="N44" s="46"/>
    </row>
    <row r="45" spans="1:14" s="5" customFormat="1" ht="15" customHeight="1" x14ac:dyDescent="0.3">
      <c r="A45" s="1"/>
      <c r="B45" s="11" t="s">
        <v>66</v>
      </c>
      <c r="C45" s="12" t="s">
        <v>67</v>
      </c>
      <c r="D45" s="40">
        <v>2353210</v>
      </c>
      <c r="E45" s="43">
        <v>2353210</v>
      </c>
      <c r="F45" s="43">
        <v>2353210</v>
      </c>
      <c r="G45" s="43">
        <f t="shared" si="0"/>
        <v>0</v>
      </c>
      <c r="M45" s="46"/>
      <c r="N45" s="46"/>
    </row>
    <row r="46" spans="1:14" s="5" customFormat="1" ht="15" customHeight="1" x14ac:dyDescent="0.3">
      <c r="A46" s="1"/>
      <c r="B46" s="11" t="s">
        <v>70</v>
      </c>
      <c r="C46" s="12" t="s">
        <v>39</v>
      </c>
      <c r="D46" s="40">
        <v>5263092</v>
      </c>
      <c r="E46" s="43">
        <v>5263092</v>
      </c>
      <c r="F46" s="43">
        <v>1123000</v>
      </c>
      <c r="G46" s="43">
        <f t="shared" si="0"/>
        <v>4140092</v>
      </c>
      <c r="M46" s="46"/>
      <c r="N46" s="46"/>
    </row>
    <row r="47" spans="1:14" s="5" customFormat="1" ht="15" customHeight="1" x14ac:dyDescent="0.3">
      <c r="A47" s="1"/>
      <c r="B47" s="11" t="s">
        <v>71</v>
      </c>
      <c r="C47" s="12" t="s">
        <v>72</v>
      </c>
      <c r="D47" s="40">
        <v>26543</v>
      </c>
      <c r="E47" s="43">
        <v>26543</v>
      </c>
      <c r="F47" s="43">
        <v>0</v>
      </c>
      <c r="G47" s="43">
        <f t="shared" si="0"/>
        <v>26543</v>
      </c>
      <c r="M47" s="46"/>
      <c r="N47" s="46"/>
    </row>
    <row r="48" spans="1:14" s="5" customFormat="1" ht="15" customHeight="1" x14ac:dyDescent="0.3">
      <c r="A48" s="1"/>
      <c r="B48" s="11" t="s">
        <v>193</v>
      </c>
      <c r="C48" s="12" t="s">
        <v>194</v>
      </c>
      <c r="D48" s="40">
        <v>600185</v>
      </c>
      <c r="E48" s="43">
        <v>600185</v>
      </c>
      <c r="F48" s="43">
        <v>60090</v>
      </c>
      <c r="G48" s="43">
        <f t="shared" si="0"/>
        <v>540095</v>
      </c>
      <c r="M48" s="46"/>
      <c r="N48" s="46"/>
    </row>
    <row r="49" spans="1:14" s="5" customFormat="1" ht="15" customHeight="1" x14ac:dyDescent="0.3">
      <c r="A49" s="1"/>
      <c r="B49" s="11" t="s">
        <v>73</v>
      </c>
      <c r="C49" s="12" t="s">
        <v>74</v>
      </c>
      <c r="D49" s="40">
        <v>2457052</v>
      </c>
      <c r="E49" s="43">
        <v>2457052</v>
      </c>
      <c r="F49" s="43">
        <v>31987</v>
      </c>
      <c r="G49" s="43">
        <f t="shared" si="0"/>
        <v>2425065</v>
      </c>
      <c r="M49" s="46"/>
      <c r="N49" s="46"/>
    </row>
    <row r="50" spans="1:14" s="5" customFormat="1" ht="15" customHeight="1" x14ac:dyDescent="0.3">
      <c r="A50" s="1"/>
      <c r="B50" s="11" t="s">
        <v>75</v>
      </c>
      <c r="C50" s="12" t="s">
        <v>76</v>
      </c>
      <c r="D50" s="40">
        <v>1377930</v>
      </c>
      <c r="E50" s="43">
        <v>1377930</v>
      </c>
      <c r="F50" s="43">
        <v>406707</v>
      </c>
      <c r="G50" s="43">
        <f t="shared" si="0"/>
        <v>971223</v>
      </c>
      <c r="M50" s="46"/>
      <c r="N50" s="46"/>
    </row>
    <row r="51" spans="1:14" s="5" customFormat="1" ht="15" customHeight="1" x14ac:dyDescent="0.3">
      <c r="A51" s="1"/>
      <c r="B51" s="11" t="s">
        <v>77</v>
      </c>
      <c r="C51" s="12" t="s">
        <v>78</v>
      </c>
      <c r="D51" s="40">
        <v>7931868</v>
      </c>
      <c r="E51" s="43">
        <v>7931868</v>
      </c>
      <c r="F51" s="43">
        <v>303218</v>
      </c>
      <c r="G51" s="43">
        <f t="shared" si="0"/>
        <v>7628650</v>
      </c>
      <c r="M51" s="46"/>
      <c r="N51" s="46"/>
    </row>
    <row r="52" spans="1:14" s="5" customFormat="1" ht="15" customHeight="1" x14ac:dyDescent="0.3">
      <c r="A52" s="1"/>
      <c r="B52" s="11" t="s">
        <v>79</v>
      </c>
      <c r="C52" s="12" t="s">
        <v>80</v>
      </c>
      <c r="D52" s="40">
        <v>437173</v>
      </c>
      <c r="E52" s="43">
        <v>437173</v>
      </c>
      <c r="F52" s="43">
        <v>25211</v>
      </c>
      <c r="G52" s="43">
        <f t="shared" si="0"/>
        <v>411962</v>
      </c>
      <c r="M52" s="46"/>
      <c r="N52" s="46"/>
    </row>
    <row r="53" spans="1:14" s="5" customFormat="1" ht="15" customHeight="1" x14ac:dyDescent="0.3">
      <c r="A53" s="1"/>
      <c r="B53" s="11" t="s">
        <v>81</v>
      </c>
      <c r="C53" s="12" t="s">
        <v>82</v>
      </c>
      <c r="D53" s="40">
        <v>2831232</v>
      </c>
      <c r="E53" s="43">
        <v>2831232</v>
      </c>
      <c r="F53" s="43">
        <v>1167983</v>
      </c>
      <c r="G53" s="43">
        <f t="shared" si="0"/>
        <v>1663249</v>
      </c>
      <c r="M53" s="46"/>
      <c r="N53" s="46"/>
    </row>
    <row r="54" spans="1:14" s="5" customFormat="1" ht="15" customHeight="1" x14ac:dyDescent="0.3">
      <c r="A54" s="1"/>
      <c r="B54" s="11" t="s">
        <v>83</v>
      </c>
      <c r="C54" s="12" t="s">
        <v>55</v>
      </c>
      <c r="D54" s="40">
        <v>92163</v>
      </c>
      <c r="E54" s="43">
        <v>92163</v>
      </c>
      <c r="F54" s="43">
        <v>1000</v>
      </c>
      <c r="G54" s="43">
        <f t="shared" si="0"/>
        <v>91163</v>
      </c>
      <c r="M54" s="46"/>
      <c r="N54" s="46"/>
    </row>
    <row r="55" spans="1:14" s="5" customFormat="1" ht="15" customHeight="1" x14ac:dyDescent="0.3">
      <c r="A55" s="1"/>
      <c r="B55" s="11" t="s">
        <v>84</v>
      </c>
      <c r="C55" s="12" t="s">
        <v>85</v>
      </c>
      <c r="D55" s="40">
        <v>5618226</v>
      </c>
      <c r="E55" s="43">
        <v>5618226</v>
      </c>
      <c r="F55" s="43">
        <v>1221120</v>
      </c>
      <c r="G55" s="43">
        <f t="shared" si="0"/>
        <v>4397106</v>
      </c>
      <c r="M55" s="46"/>
      <c r="N55" s="46"/>
    </row>
    <row r="56" spans="1:14" s="5" customFormat="1" ht="15" customHeight="1" x14ac:dyDescent="0.3">
      <c r="A56" s="1"/>
      <c r="B56" s="11" t="s">
        <v>86</v>
      </c>
      <c r="C56" s="12" t="s">
        <v>87</v>
      </c>
      <c r="D56" s="40">
        <v>737300</v>
      </c>
      <c r="E56" s="43">
        <v>737300</v>
      </c>
      <c r="F56" s="43">
        <v>303775</v>
      </c>
      <c r="G56" s="43">
        <f t="shared" si="0"/>
        <v>433525</v>
      </c>
      <c r="M56" s="46"/>
      <c r="N56" s="46"/>
    </row>
    <row r="57" spans="1:14" s="5" customFormat="1" ht="15" customHeight="1" x14ac:dyDescent="0.3">
      <c r="A57" s="1"/>
      <c r="B57" s="11" t="s">
        <v>88</v>
      </c>
      <c r="C57" s="12" t="s">
        <v>89</v>
      </c>
      <c r="D57" s="40">
        <v>737300</v>
      </c>
      <c r="E57" s="43">
        <v>737300</v>
      </c>
      <c r="F57" s="43">
        <v>436705</v>
      </c>
      <c r="G57" s="43">
        <f t="shared" si="0"/>
        <v>300595</v>
      </c>
      <c r="M57" s="46"/>
      <c r="N57" s="46"/>
    </row>
    <row r="58" spans="1:14" s="5" customFormat="1" ht="15" customHeight="1" x14ac:dyDescent="0.3">
      <c r="A58" s="1"/>
      <c r="B58" s="11" t="s">
        <v>90</v>
      </c>
      <c r="C58" s="12" t="s">
        <v>91</v>
      </c>
      <c r="D58" s="40">
        <v>2237116</v>
      </c>
      <c r="E58" s="43">
        <v>2237116</v>
      </c>
      <c r="F58" s="43">
        <v>254956</v>
      </c>
      <c r="G58" s="43">
        <f t="shared" si="0"/>
        <v>1982160</v>
      </c>
      <c r="M58" s="46"/>
      <c r="N58" s="46"/>
    </row>
    <row r="59" spans="1:14" s="5" customFormat="1" ht="15" customHeight="1" x14ac:dyDescent="0.3">
      <c r="A59" s="1"/>
      <c r="B59" s="11" t="s">
        <v>92</v>
      </c>
      <c r="C59" s="12" t="s">
        <v>93</v>
      </c>
      <c r="D59" s="40">
        <v>7686353</v>
      </c>
      <c r="E59" s="43">
        <v>7686353</v>
      </c>
      <c r="F59" s="43">
        <v>594442</v>
      </c>
      <c r="G59" s="43">
        <f t="shared" si="0"/>
        <v>7091911</v>
      </c>
      <c r="M59" s="46"/>
      <c r="N59" s="46"/>
    </row>
    <row r="60" spans="1:14" s="5" customFormat="1" ht="15" customHeight="1" x14ac:dyDescent="0.3">
      <c r="A60" s="1"/>
      <c r="B60" s="11" t="s">
        <v>94</v>
      </c>
      <c r="C60" s="12" t="s">
        <v>95</v>
      </c>
      <c r="D60" s="40">
        <v>202532</v>
      </c>
      <c r="E60" s="43">
        <v>202532</v>
      </c>
      <c r="F60" s="43">
        <v>30271</v>
      </c>
      <c r="G60" s="43">
        <f t="shared" si="0"/>
        <v>172261</v>
      </c>
      <c r="M60" s="46"/>
      <c r="N60" s="46"/>
    </row>
    <row r="61" spans="1:14" s="5" customFormat="1" ht="15" customHeight="1" x14ac:dyDescent="0.3">
      <c r="A61" s="1"/>
      <c r="B61" s="11" t="s">
        <v>96</v>
      </c>
      <c r="C61" s="12" t="s">
        <v>97</v>
      </c>
      <c r="D61" s="40">
        <v>14524810</v>
      </c>
      <c r="E61" s="43">
        <v>14524810</v>
      </c>
      <c r="F61" s="43">
        <v>3011800</v>
      </c>
      <c r="G61" s="43">
        <f t="shared" si="0"/>
        <v>11513010</v>
      </c>
      <c r="M61" s="46"/>
      <c r="N61" s="46"/>
    </row>
    <row r="62" spans="1:14" s="5" customFormat="1" ht="15" customHeight="1" x14ac:dyDescent="0.3">
      <c r="A62" s="1"/>
      <c r="B62" s="11" t="s">
        <v>98</v>
      </c>
      <c r="C62" s="12" t="s">
        <v>55</v>
      </c>
      <c r="D62" s="40">
        <v>43536320</v>
      </c>
      <c r="E62" s="43">
        <v>43536320</v>
      </c>
      <c r="F62" s="43">
        <v>962</v>
      </c>
      <c r="G62" s="43">
        <f t="shared" si="0"/>
        <v>43535358</v>
      </c>
      <c r="M62" s="46"/>
      <c r="N62" s="46"/>
    </row>
    <row r="63" spans="1:14" s="5" customFormat="1" ht="15" customHeight="1" x14ac:dyDescent="0.3">
      <c r="A63" s="1"/>
      <c r="B63" s="11" t="s">
        <v>190</v>
      </c>
      <c r="C63" s="12" t="s">
        <v>191</v>
      </c>
      <c r="D63" s="40">
        <v>0</v>
      </c>
      <c r="E63" s="43">
        <v>260000000</v>
      </c>
      <c r="F63" s="43">
        <v>258096711</v>
      </c>
      <c r="G63" s="43">
        <f t="shared" si="0"/>
        <v>1903289</v>
      </c>
      <c r="M63" s="46"/>
      <c r="N63" s="46"/>
    </row>
    <row r="64" spans="1:14" s="5" customFormat="1" ht="15" customHeight="1" x14ac:dyDescent="0.3">
      <c r="A64" s="1"/>
      <c r="B64" s="11" t="s">
        <v>99</v>
      </c>
      <c r="C64" s="12" t="s">
        <v>100</v>
      </c>
      <c r="D64" s="40">
        <v>36865</v>
      </c>
      <c r="E64" s="43">
        <v>36865</v>
      </c>
      <c r="F64" s="43">
        <v>36865</v>
      </c>
      <c r="G64" s="43">
        <f t="shared" si="0"/>
        <v>0</v>
      </c>
      <c r="M64" s="46"/>
      <c r="N64" s="46"/>
    </row>
    <row r="65" spans="1:14" s="5" customFormat="1" ht="15" customHeight="1" x14ac:dyDescent="0.3">
      <c r="A65" s="1"/>
      <c r="B65" s="11" t="s">
        <v>101</v>
      </c>
      <c r="C65" s="12" t="s">
        <v>102</v>
      </c>
      <c r="D65" s="40">
        <v>1119074</v>
      </c>
      <c r="E65" s="43">
        <v>1119074</v>
      </c>
      <c r="F65" s="43">
        <v>0</v>
      </c>
      <c r="G65" s="43">
        <f t="shared" si="0"/>
        <v>1119074</v>
      </c>
      <c r="M65" s="46"/>
      <c r="N65" s="46"/>
    </row>
    <row r="66" spans="1:14" s="5" customFormat="1" ht="15" customHeight="1" x14ac:dyDescent="0.3">
      <c r="A66" s="1"/>
      <c r="B66" s="11" t="s">
        <v>103</v>
      </c>
      <c r="C66" s="12" t="s">
        <v>104</v>
      </c>
      <c r="D66" s="40">
        <v>13184664</v>
      </c>
      <c r="E66" s="43">
        <v>3184664</v>
      </c>
      <c r="F66" s="43">
        <v>1618980</v>
      </c>
      <c r="G66" s="43">
        <f t="shared" si="0"/>
        <v>1565684</v>
      </c>
      <c r="M66" s="46"/>
      <c r="N66" s="46"/>
    </row>
    <row r="67" spans="1:14" s="5" customFormat="1" ht="15" customHeight="1" x14ac:dyDescent="0.3">
      <c r="A67" s="1"/>
      <c r="B67" s="11" t="s">
        <v>105</v>
      </c>
      <c r="C67" s="12" t="s">
        <v>106</v>
      </c>
      <c r="D67" s="40">
        <v>294920</v>
      </c>
      <c r="E67" s="43">
        <v>294920</v>
      </c>
      <c r="F67" s="43">
        <v>112597</v>
      </c>
      <c r="G67" s="43">
        <f t="shared" si="0"/>
        <v>182323</v>
      </c>
      <c r="M67" s="46"/>
      <c r="N67" s="46"/>
    </row>
    <row r="68" spans="1:14" s="5" customFormat="1" ht="15" customHeight="1" x14ac:dyDescent="0.3">
      <c r="A68" s="1"/>
      <c r="B68" s="11" t="s">
        <v>107</v>
      </c>
      <c r="C68" s="12" t="s">
        <v>108</v>
      </c>
      <c r="D68" s="40">
        <v>4164270</v>
      </c>
      <c r="E68" s="43">
        <v>4164270</v>
      </c>
      <c r="F68" s="43">
        <v>22869</v>
      </c>
      <c r="G68" s="43">
        <f t="shared" si="0"/>
        <v>4141401</v>
      </c>
      <c r="M68" s="46"/>
      <c r="N68" s="46"/>
    </row>
    <row r="69" spans="1:14" s="5" customFormat="1" ht="15" customHeight="1" x14ac:dyDescent="0.3">
      <c r="A69" s="1"/>
      <c r="B69" s="11" t="s">
        <v>109</v>
      </c>
      <c r="C69" s="12" t="s">
        <v>110</v>
      </c>
      <c r="D69" s="40">
        <v>40552</v>
      </c>
      <c r="E69" s="43">
        <v>40552</v>
      </c>
      <c r="F69" s="43">
        <v>0</v>
      </c>
      <c r="G69" s="43">
        <f t="shared" si="0"/>
        <v>40552</v>
      </c>
      <c r="M69" s="46"/>
      <c r="N69" s="46"/>
    </row>
    <row r="70" spans="1:14" s="5" customFormat="1" ht="15" customHeight="1" x14ac:dyDescent="0.3">
      <c r="A70" s="1"/>
      <c r="B70" s="11" t="s">
        <v>111</v>
      </c>
      <c r="C70" s="12" t="s">
        <v>112</v>
      </c>
      <c r="D70" s="40">
        <v>8266165</v>
      </c>
      <c r="E70" s="43">
        <v>8266165</v>
      </c>
      <c r="F70" s="43">
        <v>817221</v>
      </c>
      <c r="G70" s="43">
        <f t="shared" si="0"/>
        <v>7448944</v>
      </c>
      <c r="M70" s="46"/>
      <c r="N70" s="46"/>
    </row>
    <row r="71" spans="1:14" s="5" customFormat="1" ht="15" customHeight="1" x14ac:dyDescent="0.3">
      <c r="A71" s="1"/>
      <c r="B71" s="11" t="s">
        <v>113</v>
      </c>
      <c r="C71" s="12" t="s">
        <v>114</v>
      </c>
      <c r="D71" s="40">
        <v>398289</v>
      </c>
      <c r="E71" s="43">
        <v>398289</v>
      </c>
      <c r="F71" s="43">
        <v>398289</v>
      </c>
      <c r="G71" s="43">
        <f t="shared" si="0"/>
        <v>0</v>
      </c>
      <c r="M71" s="46"/>
      <c r="N71" s="46"/>
    </row>
    <row r="72" spans="1:14" s="5" customFormat="1" ht="15" customHeight="1" x14ac:dyDescent="0.3">
      <c r="A72" s="1"/>
      <c r="B72" s="11" t="s">
        <v>174</v>
      </c>
      <c r="C72" s="12" t="s">
        <v>175</v>
      </c>
      <c r="D72" s="40">
        <v>5206960</v>
      </c>
      <c r="E72" s="43">
        <v>5206960</v>
      </c>
      <c r="F72" s="43">
        <v>0</v>
      </c>
      <c r="G72" s="43">
        <f t="shared" si="0"/>
        <v>5206960</v>
      </c>
      <c r="M72" s="46"/>
      <c r="N72" s="46"/>
    </row>
    <row r="73" spans="1:14" s="5" customFormat="1" ht="15" customHeight="1" x14ac:dyDescent="0.3">
      <c r="A73" s="1"/>
      <c r="B73" s="11" t="s">
        <v>115</v>
      </c>
      <c r="C73" s="12" t="s">
        <v>116</v>
      </c>
      <c r="D73" s="40">
        <v>5059500</v>
      </c>
      <c r="E73" s="43">
        <v>5059500</v>
      </c>
      <c r="F73" s="43">
        <v>0</v>
      </c>
      <c r="G73" s="43">
        <f t="shared" si="0"/>
        <v>5059500</v>
      </c>
      <c r="M73" s="46"/>
      <c r="N73" s="46"/>
    </row>
    <row r="74" spans="1:14" s="5" customFormat="1" ht="15" customHeight="1" x14ac:dyDescent="0.3">
      <c r="A74" s="1"/>
      <c r="B74" s="11" t="s">
        <v>117</v>
      </c>
      <c r="C74" s="12" t="s">
        <v>118</v>
      </c>
      <c r="D74" s="40">
        <v>1695790</v>
      </c>
      <c r="E74" s="43">
        <v>1695790</v>
      </c>
      <c r="F74" s="43">
        <v>1052138</v>
      </c>
      <c r="G74" s="43">
        <f t="shared" si="0"/>
        <v>643652</v>
      </c>
      <c r="M74" s="46"/>
      <c r="N74" s="46"/>
    </row>
    <row r="75" spans="1:14" s="5" customFormat="1" ht="15" customHeight="1" x14ac:dyDescent="0.3">
      <c r="A75" s="1"/>
      <c r="B75" s="11" t="s">
        <v>172</v>
      </c>
      <c r="C75" s="12" t="s">
        <v>173</v>
      </c>
      <c r="D75" s="40">
        <v>1341886</v>
      </c>
      <c r="E75" s="43">
        <v>1341886</v>
      </c>
      <c r="F75" s="43">
        <v>0</v>
      </c>
      <c r="G75" s="43">
        <f t="shared" si="0"/>
        <v>1341886</v>
      </c>
      <c r="M75" s="46"/>
      <c r="N75" s="46"/>
    </row>
    <row r="76" spans="1:14" s="5" customFormat="1" ht="15" customHeight="1" x14ac:dyDescent="0.3">
      <c r="A76" s="1"/>
      <c r="B76" s="11" t="s">
        <v>119</v>
      </c>
      <c r="C76" s="12" t="s">
        <v>120</v>
      </c>
      <c r="D76" s="40">
        <v>8237042</v>
      </c>
      <c r="E76" s="43">
        <v>8237042</v>
      </c>
      <c r="F76" s="43">
        <v>833979</v>
      </c>
      <c r="G76" s="43">
        <f t="shared" si="0"/>
        <v>7403063</v>
      </c>
      <c r="M76" s="46"/>
      <c r="N76" s="46"/>
    </row>
    <row r="77" spans="1:14" s="5" customFormat="1" ht="15" customHeight="1" x14ac:dyDescent="0.3">
      <c r="A77" s="1"/>
      <c r="B77" s="11" t="s">
        <v>195</v>
      </c>
      <c r="C77" s="12" t="s">
        <v>196</v>
      </c>
      <c r="D77" s="40">
        <v>30201062</v>
      </c>
      <c r="E77" s="43">
        <v>201062</v>
      </c>
      <c r="F77" s="43">
        <v>0</v>
      </c>
      <c r="G77" s="43">
        <f t="shared" si="0"/>
        <v>201062</v>
      </c>
      <c r="M77" s="46"/>
      <c r="N77" s="46"/>
    </row>
    <row r="78" spans="1:14" s="5" customFormat="1" ht="15" customHeight="1" x14ac:dyDescent="0.3">
      <c r="A78" s="1"/>
      <c r="B78" s="11" t="s">
        <v>197</v>
      </c>
      <c r="C78" s="12" t="s">
        <v>198</v>
      </c>
      <c r="D78" s="40">
        <v>2728010</v>
      </c>
      <c r="E78" s="43">
        <v>2728010</v>
      </c>
      <c r="F78" s="43">
        <v>0</v>
      </c>
      <c r="G78" s="43">
        <f t="shared" si="0"/>
        <v>2728010</v>
      </c>
      <c r="M78" s="46"/>
      <c r="N78" s="46"/>
    </row>
    <row r="79" spans="1:14" s="5" customFormat="1" ht="15" customHeight="1" x14ac:dyDescent="0.3">
      <c r="A79" s="1"/>
      <c r="B79" s="11" t="s">
        <v>189</v>
      </c>
      <c r="C79" s="12" t="s">
        <v>192</v>
      </c>
      <c r="D79" s="40">
        <v>2400000</v>
      </c>
      <c r="E79" s="43">
        <v>2400000</v>
      </c>
      <c r="F79" s="43">
        <v>333599</v>
      </c>
      <c r="G79" s="43">
        <f t="shared" ref="G79:G80" si="1">+E79-F79</f>
        <v>2066401</v>
      </c>
      <c r="M79" s="46"/>
      <c r="N79" s="46"/>
    </row>
    <row r="80" spans="1:14" s="5" customFormat="1" ht="15" customHeight="1" x14ac:dyDescent="0.3">
      <c r="A80" s="1"/>
      <c r="B80" s="11" t="s">
        <v>176</v>
      </c>
      <c r="C80" s="12" t="s">
        <v>206</v>
      </c>
      <c r="D80" s="40">
        <v>3760230</v>
      </c>
      <c r="E80" s="43">
        <v>3760230</v>
      </c>
      <c r="F80" s="43">
        <v>0</v>
      </c>
      <c r="G80" s="43">
        <f t="shared" si="1"/>
        <v>3760230</v>
      </c>
      <c r="M80" s="46"/>
      <c r="N80" s="46"/>
    </row>
    <row r="81" spans="1:14" s="5" customFormat="1" ht="29.25" customHeight="1" x14ac:dyDescent="0.3">
      <c r="A81" s="1"/>
      <c r="B81" s="13" t="s">
        <v>164</v>
      </c>
      <c r="C81" s="14"/>
      <c r="D81" s="44" t="e">
        <f>SUM(#REF!)</f>
        <v>#REF!</v>
      </c>
      <c r="E81" s="44">
        <f>SUM(E14:E80)</f>
        <v>908194711</v>
      </c>
      <c r="F81" s="44">
        <f t="shared" ref="F81:G81" si="2">SUM(F14:F80)</f>
        <v>393850111</v>
      </c>
      <c r="G81" s="44">
        <f t="shared" si="2"/>
        <v>514344600</v>
      </c>
      <c r="M81" s="46"/>
      <c r="N81" s="46"/>
    </row>
    <row r="82" spans="1:14" s="5" customFormat="1" ht="15" customHeight="1" x14ac:dyDescent="0.3">
      <c r="A82" s="1"/>
      <c r="B82" s="16"/>
      <c r="C82" s="17"/>
      <c r="D82" s="41"/>
      <c r="E82" s="18"/>
      <c r="F82" s="18"/>
      <c r="G82" s="18"/>
      <c r="M82" s="46"/>
      <c r="N82" s="46"/>
    </row>
    <row r="83" spans="1:14" s="5" customFormat="1" ht="15" customHeight="1" x14ac:dyDescent="0.3">
      <c r="A83" s="1"/>
      <c r="B83" s="16"/>
      <c r="C83" s="17"/>
      <c r="D83" s="41"/>
      <c r="E83" s="18"/>
      <c r="F83" s="18"/>
      <c r="G83" s="18"/>
      <c r="M83" s="46"/>
      <c r="N83" s="46"/>
    </row>
    <row r="84" spans="1:14" s="5" customFormat="1" ht="15" customHeight="1" x14ac:dyDescent="0.3">
      <c r="A84" s="1"/>
      <c r="B84" s="16"/>
      <c r="C84" s="17"/>
      <c r="D84" s="41"/>
      <c r="E84" s="18"/>
      <c r="F84" s="18"/>
      <c r="G84" s="18"/>
      <c r="M84" s="46"/>
      <c r="N84" s="46"/>
    </row>
    <row r="85" spans="1:14" s="5" customFormat="1" ht="15" customHeight="1" x14ac:dyDescent="0.3">
      <c r="A85" s="1"/>
      <c r="B85" s="19" t="s">
        <v>165</v>
      </c>
      <c r="C85" s="17"/>
      <c r="D85" s="41"/>
      <c r="E85" s="18"/>
      <c r="F85" s="18"/>
      <c r="G85" s="18"/>
      <c r="M85" s="46"/>
      <c r="N85" s="46"/>
    </row>
    <row r="86" spans="1:14" s="5" customFormat="1" ht="15" customHeight="1" x14ac:dyDescent="0.3">
      <c r="A86" s="1"/>
      <c r="B86" s="19"/>
      <c r="C86" s="17"/>
      <c r="D86" s="41"/>
      <c r="E86" s="18"/>
      <c r="F86" s="18"/>
      <c r="G86" s="18"/>
      <c r="M86" s="46"/>
      <c r="N86" s="46"/>
    </row>
    <row r="87" spans="1:14" s="5" customFormat="1" ht="28.5" customHeight="1" x14ac:dyDescent="0.25">
      <c r="A87" s="1"/>
      <c r="B87" s="2" t="s">
        <v>0</v>
      </c>
      <c r="C87" s="3" t="s">
        <v>1</v>
      </c>
      <c r="D87" s="39" t="str">
        <f>+$D$13</f>
        <v>Credito Original</v>
      </c>
      <c r="E87" s="4" t="s">
        <v>160</v>
      </c>
      <c r="F87" s="4" t="str">
        <f>+F13</f>
        <v>Ejecución al 31/03/2017</v>
      </c>
      <c r="G87" s="4" t="s">
        <v>161</v>
      </c>
      <c r="M87" s="46"/>
      <c r="N87" s="46"/>
    </row>
    <row r="88" spans="1:14" s="5" customFormat="1" ht="15" customHeight="1" x14ac:dyDescent="0.3">
      <c r="A88" s="1"/>
      <c r="B88" s="11" t="s">
        <v>2</v>
      </c>
      <c r="C88" s="12" t="s">
        <v>3</v>
      </c>
      <c r="D88" s="40">
        <v>26267393</v>
      </c>
      <c r="E88" s="43">
        <v>26267393</v>
      </c>
      <c r="F88" s="43">
        <v>8475633</v>
      </c>
      <c r="G88" s="43">
        <f t="shared" ref="G88:G136" si="3">+E88-F88</f>
        <v>17791760</v>
      </c>
      <c r="M88" s="46"/>
      <c r="N88" s="46"/>
    </row>
    <row r="89" spans="1:14" s="5" customFormat="1" ht="15" customHeight="1" x14ac:dyDescent="0.3">
      <c r="A89" s="1"/>
      <c r="B89" s="11" t="s">
        <v>4</v>
      </c>
      <c r="C89" s="12" t="s">
        <v>5</v>
      </c>
      <c r="D89" s="40">
        <v>2205025</v>
      </c>
      <c r="E89" s="43">
        <v>2205025</v>
      </c>
      <c r="F89" s="43">
        <v>0</v>
      </c>
      <c r="G89" s="43">
        <f t="shared" si="3"/>
        <v>2205025</v>
      </c>
      <c r="M89" s="46"/>
      <c r="N89" s="46"/>
    </row>
    <row r="90" spans="1:14" s="5" customFormat="1" ht="15" customHeight="1" x14ac:dyDescent="0.3">
      <c r="A90" s="1"/>
      <c r="B90" s="11" t="s">
        <v>6</v>
      </c>
      <c r="C90" s="12" t="s">
        <v>7</v>
      </c>
      <c r="D90" s="40">
        <v>7510315</v>
      </c>
      <c r="E90" s="43">
        <v>7510315</v>
      </c>
      <c r="F90" s="43">
        <v>2237567</v>
      </c>
      <c r="G90" s="43">
        <f t="shared" si="3"/>
        <v>5272748</v>
      </c>
      <c r="M90" s="46"/>
      <c r="N90" s="46"/>
    </row>
    <row r="91" spans="1:14" s="5" customFormat="1" ht="15" customHeight="1" x14ac:dyDescent="0.3">
      <c r="A91" s="1"/>
      <c r="B91" s="11" t="s">
        <v>8</v>
      </c>
      <c r="C91" s="12" t="s">
        <v>9</v>
      </c>
      <c r="D91" s="40">
        <v>355462</v>
      </c>
      <c r="E91" s="43">
        <v>355462</v>
      </c>
      <c r="F91" s="43">
        <v>149976</v>
      </c>
      <c r="G91" s="43">
        <f t="shared" si="3"/>
        <v>205486</v>
      </c>
      <c r="M91" s="46"/>
      <c r="N91" s="46"/>
    </row>
    <row r="92" spans="1:14" s="5" customFormat="1" ht="15" customHeight="1" x14ac:dyDescent="0.3">
      <c r="A92" s="1"/>
      <c r="B92" s="11" t="s">
        <v>18</v>
      </c>
      <c r="C92" s="12" t="s">
        <v>132</v>
      </c>
      <c r="D92" s="40">
        <v>288223</v>
      </c>
      <c r="E92" s="43">
        <v>288223</v>
      </c>
      <c r="F92" s="43">
        <v>29470</v>
      </c>
      <c r="G92" s="43">
        <f t="shared" si="3"/>
        <v>258753</v>
      </c>
      <c r="M92" s="46"/>
      <c r="N92" s="46"/>
    </row>
    <row r="93" spans="1:14" s="5" customFormat="1" ht="15" customHeight="1" x14ac:dyDescent="0.3">
      <c r="A93" s="1"/>
      <c r="B93" s="11" t="s">
        <v>20</v>
      </c>
      <c r="C93" s="12" t="s">
        <v>21</v>
      </c>
      <c r="D93" s="40">
        <v>23089</v>
      </c>
      <c r="E93" s="43">
        <v>23089</v>
      </c>
      <c r="F93" s="43">
        <v>10064</v>
      </c>
      <c r="G93" s="43">
        <f t="shared" si="3"/>
        <v>13025</v>
      </c>
      <c r="M93" s="46"/>
      <c r="N93" s="46"/>
    </row>
    <row r="94" spans="1:14" s="5" customFormat="1" ht="15" customHeight="1" x14ac:dyDescent="0.3">
      <c r="A94" s="1"/>
      <c r="B94" s="11" t="s">
        <v>22</v>
      </c>
      <c r="C94" s="12" t="s">
        <v>23</v>
      </c>
      <c r="D94" s="40">
        <v>16663</v>
      </c>
      <c r="E94" s="43">
        <v>16663</v>
      </c>
      <c r="F94" s="43">
        <v>2805</v>
      </c>
      <c r="G94" s="43">
        <f t="shared" si="3"/>
        <v>13858</v>
      </c>
      <c r="M94" s="46"/>
      <c r="N94" s="46"/>
    </row>
    <row r="95" spans="1:14" s="5" customFormat="1" ht="15" customHeight="1" x14ac:dyDescent="0.3">
      <c r="A95" s="1"/>
      <c r="B95" s="11" t="s">
        <v>179</v>
      </c>
      <c r="C95" s="12" t="s">
        <v>180</v>
      </c>
      <c r="D95" s="40">
        <v>7226</v>
      </c>
      <c r="E95" s="43">
        <v>7226</v>
      </c>
      <c r="F95" s="43">
        <v>0</v>
      </c>
      <c r="G95" s="43">
        <f t="shared" si="3"/>
        <v>7226</v>
      </c>
      <c r="M95" s="46"/>
      <c r="N95" s="46"/>
    </row>
    <row r="96" spans="1:14" s="5" customFormat="1" ht="15" customHeight="1" x14ac:dyDescent="0.3">
      <c r="A96" s="1"/>
      <c r="B96" s="11" t="s">
        <v>24</v>
      </c>
      <c r="C96" s="12" t="s">
        <v>181</v>
      </c>
      <c r="D96" s="40">
        <v>7373</v>
      </c>
      <c r="E96" s="43">
        <v>7373</v>
      </c>
      <c r="F96" s="43">
        <v>0</v>
      </c>
      <c r="G96" s="43">
        <f t="shared" si="3"/>
        <v>7373</v>
      </c>
      <c r="M96" s="46"/>
      <c r="N96" s="46"/>
    </row>
    <row r="97" spans="1:14" s="5" customFormat="1" ht="15" customHeight="1" x14ac:dyDescent="0.3">
      <c r="A97" s="1"/>
      <c r="B97" s="11" t="s">
        <v>28</v>
      </c>
      <c r="C97" s="12" t="s">
        <v>29</v>
      </c>
      <c r="D97" s="40">
        <v>31151</v>
      </c>
      <c r="E97" s="43">
        <v>31151</v>
      </c>
      <c r="F97" s="43">
        <v>22</v>
      </c>
      <c r="G97" s="43">
        <f t="shared" si="3"/>
        <v>31129</v>
      </c>
      <c r="M97" s="46"/>
      <c r="N97" s="46"/>
    </row>
    <row r="98" spans="1:14" s="5" customFormat="1" ht="15" customHeight="1" x14ac:dyDescent="0.3">
      <c r="A98" s="1"/>
      <c r="B98" s="11" t="s">
        <v>30</v>
      </c>
      <c r="C98" s="12" t="s">
        <v>31</v>
      </c>
      <c r="D98" s="40">
        <v>21677</v>
      </c>
      <c r="E98" s="43">
        <v>21677</v>
      </c>
      <c r="F98" s="43">
        <v>6545</v>
      </c>
      <c r="G98" s="43">
        <f t="shared" si="3"/>
        <v>15132</v>
      </c>
      <c r="M98" s="46"/>
      <c r="N98" s="46"/>
    </row>
    <row r="99" spans="1:14" s="5" customFormat="1" ht="15" customHeight="1" x14ac:dyDescent="0.3">
      <c r="A99" s="1"/>
      <c r="B99" s="11" t="s">
        <v>32</v>
      </c>
      <c r="C99" s="12" t="s">
        <v>33</v>
      </c>
      <c r="D99" s="40">
        <v>7373</v>
      </c>
      <c r="E99" s="43">
        <v>7373</v>
      </c>
      <c r="F99" s="43">
        <v>2380</v>
      </c>
      <c r="G99" s="43">
        <f t="shared" si="3"/>
        <v>4993</v>
      </c>
      <c r="M99" s="46"/>
      <c r="N99" s="46"/>
    </row>
    <row r="100" spans="1:14" s="5" customFormat="1" ht="15" customHeight="1" x14ac:dyDescent="0.3">
      <c r="A100" s="1"/>
      <c r="B100" s="11" t="s">
        <v>34</v>
      </c>
      <c r="C100" s="12" t="s">
        <v>35</v>
      </c>
      <c r="D100" s="40">
        <v>120180</v>
      </c>
      <c r="E100" s="43">
        <v>120180</v>
      </c>
      <c r="F100" s="43">
        <v>0</v>
      </c>
      <c r="G100" s="43">
        <f t="shared" si="3"/>
        <v>120180</v>
      </c>
      <c r="M100" s="46"/>
      <c r="N100" s="46"/>
    </row>
    <row r="101" spans="1:14" s="5" customFormat="1" ht="15" customHeight="1" x14ac:dyDescent="0.3">
      <c r="A101" s="1"/>
      <c r="B101" s="11" t="s">
        <v>36</v>
      </c>
      <c r="C101" s="12" t="s">
        <v>37</v>
      </c>
      <c r="D101" s="40">
        <v>11797</v>
      </c>
      <c r="E101" s="43">
        <v>11797</v>
      </c>
      <c r="F101" s="43">
        <v>0</v>
      </c>
      <c r="G101" s="43">
        <f t="shared" si="3"/>
        <v>11797</v>
      </c>
      <c r="M101" s="46"/>
      <c r="N101" s="46"/>
    </row>
    <row r="102" spans="1:14" s="5" customFormat="1" ht="15" customHeight="1" x14ac:dyDescent="0.3">
      <c r="A102" s="1"/>
      <c r="B102" s="11" t="s">
        <v>38</v>
      </c>
      <c r="C102" s="12" t="s">
        <v>39</v>
      </c>
      <c r="D102" s="40">
        <v>42026</v>
      </c>
      <c r="E102" s="43">
        <v>42026</v>
      </c>
      <c r="F102" s="43">
        <v>2722</v>
      </c>
      <c r="G102" s="43">
        <f t="shared" si="3"/>
        <v>39304</v>
      </c>
      <c r="M102" s="46"/>
      <c r="N102" s="46"/>
    </row>
    <row r="103" spans="1:14" s="5" customFormat="1" ht="15" customHeight="1" x14ac:dyDescent="0.3">
      <c r="A103" s="1"/>
      <c r="B103" s="11" t="s">
        <v>40</v>
      </c>
      <c r="C103" s="12" t="s">
        <v>134</v>
      </c>
      <c r="D103" s="40">
        <v>139350</v>
      </c>
      <c r="E103" s="43">
        <v>139350</v>
      </c>
      <c r="F103" s="43">
        <v>43959</v>
      </c>
      <c r="G103" s="43">
        <f t="shared" si="3"/>
        <v>95391</v>
      </c>
      <c r="M103" s="46"/>
      <c r="N103" s="46"/>
    </row>
    <row r="104" spans="1:14" s="5" customFormat="1" ht="15" customHeight="1" x14ac:dyDescent="0.3">
      <c r="A104" s="1"/>
      <c r="B104" s="11" t="s">
        <v>46</v>
      </c>
      <c r="C104" s="12" t="s">
        <v>47</v>
      </c>
      <c r="D104" s="40">
        <v>41790</v>
      </c>
      <c r="E104" s="43">
        <v>41790</v>
      </c>
      <c r="F104" s="43">
        <v>35148</v>
      </c>
      <c r="G104" s="43">
        <f t="shared" si="3"/>
        <v>6642</v>
      </c>
      <c r="M104" s="46"/>
      <c r="N104" s="46"/>
    </row>
    <row r="105" spans="1:14" s="5" customFormat="1" ht="15" customHeight="1" x14ac:dyDescent="0.3">
      <c r="A105" s="1"/>
      <c r="B105" s="11" t="s">
        <v>48</v>
      </c>
      <c r="C105" s="12" t="s">
        <v>135</v>
      </c>
      <c r="D105" s="40">
        <v>147</v>
      </c>
      <c r="E105" s="43">
        <v>147</v>
      </c>
      <c r="F105" s="43">
        <v>147</v>
      </c>
      <c r="G105" s="43">
        <f t="shared" si="3"/>
        <v>0</v>
      </c>
      <c r="M105" s="46"/>
      <c r="N105" s="46"/>
    </row>
    <row r="106" spans="1:14" s="5" customFormat="1" ht="15" customHeight="1" x14ac:dyDescent="0.3">
      <c r="A106" s="1"/>
      <c r="B106" s="11" t="s">
        <v>123</v>
      </c>
      <c r="C106" s="12" t="s">
        <v>124</v>
      </c>
      <c r="D106" s="40">
        <v>316855</v>
      </c>
      <c r="E106" s="43">
        <v>316855</v>
      </c>
      <c r="F106" s="43">
        <v>0</v>
      </c>
      <c r="G106" s="43">
        <f t="shared" si="3"/>
        <v>316855</v>
      </c>
      <c r="M106" s="46"/>
      <c r="N106" s="46"/>
    </row>
    <row r="107" spans="1:14" s="5" customFormat="1" ht="15" customHeight="1" x14ac:dyDescent="0.3">
      <c r="A107" s="1"/>
      <c r="B107" s="11" t="s">
        <v>50</v>
      </c>
      <c r="C107" s="12" t="s">
        <v>51</v>
      </c>
      <c r="D107" s="40">
        <v>77358</v>
      </c>
      <c r="E107" s="43">
        <v>77358</v>
      </c>
      <c r="F107" s="43">
        <v>22379</v>
      </c>
      <c r="G107" s="43">
        <f t="shared" si="3"/>
        <v>54979</v>
      </c>
      <c r="M107" s="46"/>
      <c r="N107" s="46"/>
    </row>
    <row r="108" spans="1:14" s="5" customFormat="1" ht="15" customHeight="1" x14ac:dyDescent="0.3">
      <c r="A108" s="1"/>
      <c r="B108" s="11" t="s">
        <v>52</v>
      </c>
      <c r="C108" s="12" t="s">
        <v>53</v>
      </c>
      <c r="D108" s="40">
        <v>149806</v>
      </c>
      <c r="E108" s="43">
        <v>149806</v>
      </c>
      <c r="F108" s="43">
        <v>33564</v>
      </c>
      <c r="G108" s="43">
        <f t="shared" si="3"/>
        <v>116242</v>
      </c>
      <c r="M108" s="46"/>
      <c r="N108" s="46"/>
    </row>
    <row r="109" spans="1:14" s="5" customFormat="1" ht="15" customHeight="1" x14ac:dyDescent="0.3">
      <c r="A109" s="1"/>
      <c r="B109" s="11" t="s">
        <v>54</v>
      </c>
      <c r="C109" s="12" t="s">
        <v>55</v>
      </c>
      <c r="D109" s="40">
        <v>82578</v>
      </c>
      <c r="E109" s="43">
        <v>82578</v>
      </c>
      <c r="F109" s="43">
        <v>0</v>
      </c>
      <c r="G109" s="43">
        <f t="shared" si="3"/>
        <v>82578</v>
      </c>
      <c r="M109" s="46"/>
      <c r="N109" s="46"/>
    </row>
    <row r="110" spans="1:14" s="5" customFormat="1" ht="15" customHeight="1" x14ac:dyDescent="0.3">
      <c r="A110" s="1"/>
      <c r="B110" s="11" t="s">
        <v>56</v>
      </c>
      <c r="C110" s="12" t="s">
        <v>57</v>
      </c>
      <c r="D110" s="40">
        <v>582541</v>
      </c>
      <c r="E110" s="43">
        <v>582541</v>
      </c>
      <c r="F110" s="43">
        <v>142651</v>
      </c>
      <c r="G110" s="43">
        <f t="shared" si="3"/>
        <v>439890</v>
      </c>
      <c r="M110" s="46"/>
      <c r="N110" s="46"/>
    </row>
    <row r="111" spans="1:14" s="5" customFormat="1" ht="15" customHeight="1" x14ac:dyDescent="0.3">
      <c r="A111" s="1"/>
      <c r="B111" s="11" t="s">
        <v>60</v>
      </c>
      <c r="C111" s="12" t="s">
        <v>136</v>
      </c>
      <c r="D111" s="40">
        <v>820947</v>
      </c>
      <c r="E111" s="43">
        <v>820947</v>
      </c>
      <c r="F111" s="43">
        <v>47731</v>
      </c>
      <c r="G111" s="43">
        <f t="shared" si="3"/>
        <v>773216</v>
      </c>
      <c r="M111" s="46"/>
      <c r="N111" s="46"/>
    </row>
    <row r="112" spans="1:14" s="5" customFormat="1" ht="15" customHeight="1" x14ac:dyDescent="0.3">
      <c r="A112" s="1"/>
      <c r="B112" s="11" t="s">
        <v>62</v>
      </c>
      <c r="C112" s="12" t="s">
        <v>55</v>
      </c>
      <c r="D112" s="40">
        <v>68252</v>
      </c>
      <c r="E112" s="43">
        <v>68252</v>
      </c>
      <c r="F112" s="43">
        <v>5155</v>
      </c>
      <c r="G112" s="43">
        <f t="shared" si="3"/>
        <v>63097</v>
      </c>
      <c r="M112" s="46"/>
      <c r="N112" s="46"/>
    </row>
    <row r="113" spans="1:14" s="5" customFormat="1" ht="15" customHeight="1" x14ac:dyDescent="0.3">
      <c r="A113" s="1"/>
      <c r="B113" s="11" t="s">
        <v>64</v>
      </c>
      <c r="C113" s="12" t="s">
        <v>171</v>
      </c>
      <c r="D113" s="40">
        <v>290773</v>
      </c>
      <c r="E113" s="43">
        <v>290773</v>
      </c>
      <c r="F113" s="43">
        <v>0</v>
      </c>
      <c r="G113" s="43">
        <f t="shared" si="3"/>
        <v>290773</v>
      </c>
      <c r="M113" s="46"/>
      <c r="N113" s="46"/>
    </row>
    <row r="114" spans="1:14" s="5" customFormat="1" ht="15" customHeight="1" x14ac:dyDescent="0.3">
      <c r="A114" s="1"/>
      <c r="B114" s="11" t="s">
        <v>66</v>
      </c>
      <c r="C114" s="12" t="s">
        <v>67</v>
      </c>
      <c r="D114" s="40">
        <v>1011121</v>
      </c>
      <c r="E114" s="43">
        <v>1011121</v>
      </c>
      <c r="F114" s="43">
        <v>340646</v>
      </c>
      <c r="G114" s="43">
        <f t="shared" si="3"/>
        <v>670475</v>
      </c>
      <c r="M114" s="46"/>
      <c r="N114" s="46"/>
    </row>
    <row r="115" spans="1:14" s="5" customFormat="1" ht="15" customHeight="1" x14ac:dyDescent="0.3">
      <c r="A115" s="1"/>
      <c r="B115" s="11" t="s">
        <v>69</v>
      </c>
      <c r="C115" s="12" t="s">
        <v>128</v>
      </c>
      <c r="D115" s="40">
        <v>334550</v>
      </c>
      <c r="E115" s="43">
        <v>334550</v>
      </c>
      <c r="F115" s="43">
        <v>0</v>
      </c>
      <c r="G115" s="43">
        <f t="shared" si="3"/>
        <v>334550</v>
      </c>
      <c r="M115" s="46"/>
      <c r="N115" s="46"/>
    </row>
    <row r="116" spans="1:14" s="5" customFormat="1" ht="15" customHeight="1" x14ac:dyDescent="0.3">
      <c r="A116" s="1"/>
      <c r="B116" s="11" t="s">
        <v>182</v>
      </c>
      <c r="C116" s="12" t="s">
        <v>183</v>
      </c>
      <c r="D116" s="40">
        <v>199071</v>
      </c>
      <c r="E116" s="43">
        <v>199071</v>
      </c>
      <c r="F116" s="43">
        <v>0</v>
      </c>
      <c r="G116" s="43">
        <f t="shared" si="3"/>
        <v>199071</v>
      </c>
      <c r="M116" s="46"/>
      <c r="N116" s="46"/>
    </row>
    <row r="117" spans="1:14" s="5" customFormat="1" ht="15" customHeight="1" x14ac:dyDescent="0.3">
      <c r="A117" s="1"/>
      <c r="B117" s="11" t="s">
        <v>70</v>
      </c>
      <c r="C117" s="12" t="s">
        <v>39</v>
      </c>
      <c r="D117" s="40">
        <v>191790</v>
      </c>
      <c r="E117" s="43">
        <v>191790</v>
      </c>
      <c r="F117" s="43">
        <v>0</v>
      </c>
      <c r="G117" s="43">
        <f t="shared" si="3"/>
        <v>191790</v>
      </c>
      <c r="M117" s="46"/>
      <c r="N117" s="46"/>
    </row>
    <row r="118" spans="1:14" s="5" customFormat="1" ht="15" customHeight="1" x14ac:dyDescent="0.3">
      <c r="A118" s="1"/>
      <c r="B118" s="11" t="s">
        <v>193</v>
      </c>
      <c r="C118" s="12" t="s">
        <v>194</v>
      </c>
      <c r="D118" s="40">
        <v>37512</v>
      </c>
      <c r="E118" s="43">
        <v>37512</v>
      </c>
      <c r="F118" s="43">
        <v>37512</v>
      </c>
      <c r="G118" s="43">
        <f t="shared" si="3"/>
        <v>0</v>
      </c>
      <c r="M118" s="46"/>
      <c r="N118" s="46"/>
    </row>
    <row r="119" spans="1:14" s="5" customFormat="1" ht="15" customHeight="1" x14ac:dyDescent="0.3">
      <c r="A119" s="1"/>
      <c r="B119" s="11" t="s">
        <v>73</v>
      </c>
      <c r="C119" s="12" t="s">
        <v>138</v>
      </c>
      <c r="D119" s="40">
        <v>2434749</v>
      </c>
      <c r="E119" s="43">
        <v>2434749</v>
      </c>
      <c r="F119" s="43">
        <v>225</v>
      </c>
      <c r="G119" s="43">
        <f t="shared" si="3"/>
        <v>2434524</v>
      </c>
      <c r="M119" s="46"/>
      <c r="N119" s="46"/>
    </row>
    <row r="120" spans="1:14" s="5" customFormat="1" ht="15" customHeight="1" x14ac:dyDescent="0.3">
      <c r="A120" s="1"/>
      <c r="B120" s="11" t="s">
        <v>75</v>
      </c>
      <c r="C120" s="12" t="s">
        <v>76</v>
      </c>
      <c r="D120" s="40">
        <v>86120</v>
      </c>
      <c r="E120" s="43">
        <v>86120</v>
      </c>
      <c r="F120" s="43">
        <v>35990</v>
      </c>
      <c r="G120" s="43">
        <f t="shared" si="3"/>
        <v>50130</v>
      </c>
      <c r="M120" s="46"/>
      <c r="N120" s="46"/>
    </row>
    <row r="121" spans="1:14" s="5" customFormat="1" ht="15" customHeight="1" x14ac:dyDescent="0.3">
      <c r="A121" s="1"/>
      <c r="B121" s="11" t="s">
        <v>77</v>
      </c>
      <c r="C121" s="12" t="s">
        <v>78</v>
      </c>
      <c r="D121" s="40">
        <v>360954</v>
      </c>
      <c r="E121" s="43">
        <v>360954</v>
      </c>
      <c r="F121" s="43">
        <v>2393</v>
      </c>
      <c r="G121" s="43">
        <f t="shared" si="3"/>
        <v>358561</v>
      </c>
      <c r="M121" s="46"/>
      <c r="N121" s="46"/>
    </row>
    <row r="122" spans="1:14" s="5" customFormat="1" ht="15" customHeight="1" x14ac:dyDescent="0.3">
      <c r="A122" s="1"/>
      <c r="B122" s="11" t="s">
        <v>79</v>
      </c>
      <c r="C122" s="12" t="s">
        <v>80</v>
      </c>
      <c r="D122" s="40">
        <v>7520</v>
      </c>
      <c r="E122" s="43">
        <v>7520</v>
      </c>
      <c r="F122" s="43">
        <v>685</v>
      </c>
      <c r="G122" s="43">
        <f t="shared" si="3"/>
        <v>6835</v>
      </c>
      <c r="M122" s="46"/>
      <c r="N122" s="46"/>
    </row>
    <row r="123" spans="1:14" s="5" customFormat="1" ht="15" customHeight="1" x14ac:dyDescent="0.3">
      <c r="A123" s="1"/>
      <c r="B123" s="11" t="s">
        <v>81</v>
      </c>
      <c r="C123" s="12" t="s">
        <v>82</v>
      </c>
      <c r="D123" s="40">
        <v>176952</v>
      </c>
      <c r="E123" s="43">
        <v>176952</v>
      </c>
      <c r="F123" s="43">
        <v>70787</v>
      </c>
      <c r="G123" s="43">
        <f t="shared" si="3"/>
        <v>106165</v>
      </c>
      <c r="M123" s="46"/>
      <c r="N123" s="46"/>
    </row>
    <row r="124" spans="1:14" s="5" customFormat="1" ht="15" customHeight="1" x14ac:dyDescent="0.3">
      <c r="A124" s="1"/>
      <c r="B124" s="11" t="s">
        <v>83</v>
      </c>
      <c r="C124" s="12" t="s">
        <v>55</v>
      </c>
      <c r="D124" s="40">
        <v>201283</v>
      </c>
      <c r="E124" s="43">
        <v>201283</v>
      </c>
      <c r="F124" s="43">
        <v>0</v>
      </c>
      <c r="G124" s="43">
        <f t="shared" si="3"/>
        <v>201283</v>
      </c>
      <c r="M124" s="46"/>
      <c r="N124" s="46"/>
    </row>
    <row r="125" spans="1:14" s="5" customFormat="1" ht="15" customHeight="1" x14ac:dyDescent="0.3">
      <c r="A125" s="1"/>
      <c r="B125" s="11" t="s">
        <v>84</v>
      </c>
      <c r="C125" s="12" t="s">
        <v>85</v>
      </c>
      <c r="D125" s="40">
        <v>186906</v>
      </c>
      <c r="E125" s="43">
        <v>186906</v>
      </c>
      <c r="F125" s="43">
        <v>0</v>
      </c>
      <c r="G125" s="43">
        <f t="shared" si="3"/>
        <v>186906</v>
      </c>
      <c r="M125" s="46"/>
      <c r="N125" s="46"/>
    </row>
    <row r="126" spans="1:14" s="5" customFormat="1" ht="15" customHeight="1" x14ac:dyDescent="0.3">
      <c r="A126" s="1"/>
      <c r="B126" s="11" t="s">
        <v>86</v>
      </c>
      <c r="C126" s="12" t="s">
        <v>87</v>
      </c>
      <c r="D126" s="40">
        <v>73730</v>
      </c>
      <c r="E126" s="43">
        <v>73730</v>
      </c>
      <c r="F126" s="43">
        <v>0</v>
      </c>
      <c r="G126" s="43">
        <f t="shared" si="3"/>
        <v>73730</v>
      </c>
      <c r="M126" s="46"/>
      <c r="N126" s="46"/>
    </row>
    <row r="127" spans="1:14" s="5" customFormat="1" ht="15" customHeight="1" x14ac:dyDescent="0.3">
      <c r="A127" s="1"/>
      <c r="B127" s="11" t="s">
        <v>88</v>
      </c>
      <c r="C127" s="12" t="s">
        <v>89</v>
      </c>
      <c r="D127" s="40">
        <v>73730</v>
      </c>
      <c r="E127" s="43">
        <v>73730</v>
      </c>
      <c r="F127" s="43">
        <v>0</v>
      </c>
      <c r="G127" s="43">
        <f t="shared" si="3"/>
        <v>73730</v>
      </c>
      <c r="M127" s="46"/>
      <c r="N127" s="46"/>
    </row>
    <row r="128" spans="1:14" s="5" customFormat="1" ht="15" customHeight="1" x14ac:dyDescent="0.3">
      <c r="A128" s="1"/>
      <c r="B128" s="11" t="s">
        <v>90</v>
      </c>
      <c r="C128" s="12" t="s">
        <v>91</v>
      </c>
      <c r="D128" s="40">
        <v>74571</v>
      </c>
      <c r="E128" s="43">
        <v>74571</v>
      </c>
      <c r="F128" s="43">
        <v>9363</v>
      </c>
      <c r="G128" s="43">
        <f t="shared" si="3"/>
        <v>65208</v>
      </c>
      <c r="M128" s="46"/>
      <c r="N128" s="46"/>
    </row>
    <row r="129" spans="1:14" s="5" customFormat="1" ht="15" customHeight="1" x14ac:dyDescent="0.3">
      <c r="A129" s="1"/>
      <c r="B129" s="11" t="s">
        <v>92</v>
      </c>
      <c r="C129" s="12" t="s">
        <v>93</v>
      </c>
      <c r="D129" s="40">
        <v>593527</v>
      </c>
      <c r="E129" s="43">
        <v>593527</v>
      </c>
      <c r="F129" s="43">
        <v>0</v>
      </c>
      <c r="G129" s="43">
        <f t="shared" si="3"/>
        <v>593527</v>
      </c>
      <c r="M129" s="46"/>
      <c r="N129" s="46"/>
    </row>
    <row r="130" spans="1:14" s="5" customFormat="1" ht="15" customHeight="1" x14ac:dyDescent="0.3">
      <c r="A130" s="1"/>
      <c r="B130" s="11" t="s">
        <v>94</v>
      </c>
      <c r="C130" s="12" t="s">
        <v>95</v>
      </c>
      <c r="D130" s="40">
        <v>12658</v>
      </c>
      <c r="E130" s="43">
        <v>12658</v>
      </c>
      <c r="F130" s="43">
        <v>2162</v>
      </c>
      <c r="G130" s="43">
        <f t="shared" si="3"/>
        <v>10496</v>
      </c>
      <c r="M130" s="46"/>
      <c r="N130" s="46"/>
    </row>
    <row r="131" spans="1:14" s="5" customFormat="1" ht="15" customHeight="1" x14ac:dyDescent="0.3">
      <c r="A131" s="1"/>
      <c r="B131" s="11" t="s">
        <v>98</v>
      </c>
      <c r="C131" s="12" t="s">
        <v>55</v>
      </c>
      <c r="D131" s="40">
        <v>280776</v>
      </c>
      <c r="E131" s="43">
        <v>280776</v>
      </c>
      <c r="F131" s="43">
        <v>0</v>
      </c>
      <c r="G131" s="43">
        <f t="shared" si="3"/>
        <v>280776</v>
      </c>
      <c r="M131" s="46"/>
      <c r="N131" s="46"/>
    </row>
    <row r="132" spans="1:14" s="5" customFormat="1" ht="15" customHeight="1" x14ac:dyDescent="0.3">
      <c r="A132" s="1"/>
      <c r="B132" s="11" t="s">
        <v>101</v>
      </c>
      <c r="C132" s="12" t="s">
        <v>102</v>
      </c>
      <c r="D132" s="40">
        <v>65177</v>
      </c>
      <c r="E132" s="43">
        <v>65177</v>
      </c>
      <c r="F132" s="43">
        <v>0</v>
      </c>
      <c r="G132" s="43">
        <f t="shared" si="3"/>
        <v>65177</v>
      </c>
      <c r="M132" s="46"/>
      <c r="N132" s="46"/>
    </row>
    <row r="133" spans="1:14" s="5" customFormat="1" ht="15" customHeight="1" x14ac:dyDescent="0.3">
      <c r="A133" s="1"/>
      <c r="B133" s="11" t="s">
        <v>103</v>
      </c>
      <c r="C133" s="12" t="s">
        <v>104</v>
      </c>
      <c r="D133" s="40">
        <v>1010440</v>
      </c>
      <c r="E133" s="43">
        <v>1010440</v>
      </c>
      <c r="F133" s="43">
        <v>98120</v>
      </c>
      <c r="G133" s="43">
        <f t="shared" si="3"/>
        <v>912320</v>
      </c>
      <c r="M133" s="46"/>
      <c r="N133" s="46"/>
    </row>
    <row r="134" spans="1:14" s="5" customFormat="1" ht="15" customHeight="1" x14ac:dyDescent="0.3">
      <c r="A134" s="1"/>
      <c r="B134" s="11" t="s">
        <v>107</v>
      </c>
      <c r="C134" s="12" t="s">
        <v>108</v>
      </c>
      <c r="D134" s="40">
        <v>260267</v>
      </c>
      <c r="E134" s="43">
        <v>260267</v>
      </c>
      <c r="F134" s="43">
        <v>0</v>
      </c>
      <c r="G134" s="43">
        <f t="shared" si="3"/>
        <v>260267</v>
      </c>
      <c r="M134" s="46"/>
      <c r="N134" s="46"/>
    </row>
    <row r="135" spans="1:14" s="5" customFormat="1" ht="15" customHeight="1" x14ac:dyDescent="0.3">
      <c r="A135" s="1"/>
      <c r="B135" s="11" t="s">
        <v>111</v>
      </c>
      <c r="C135" s="12" t="s">
        <v>112</v>
      </c>
      <c r="D135" s="40">
        <v>730222</v>
      </c>
      <c r="E135" s="43">
        <v>730222</v>
      </c>
      <c r="F135" s="43">
        <v>49529</v>
      </c>
      <c r="G135" s="43">
        <f t="shared" si="3"/>
        <v>680693</v>
      </c>
      <c r="M135" s="46"/>
      <c r="N135" s="46"/>
    </row>
    <row r="136" spans="1:14" s="5" customFormat="1" ht="15" customHeight="1" x14ac:dyDescent="0.3">
      <c r="A136" s="1"/>
      <c r="B136" s="11" t="s">
        <v>113</v>
      </c>
      <c r="C136" s="12" t="s">
        <v>114</v>
      </c>
      <c r="D136" s="40">
        <v>9663128</v>
      </c>
      <c r="E136" s="43">
        <v>9663128</v>
      </c>
      <c r="F136" s="43">
        <v>0</v>
      </c>
      <c r="G136" s="43">
        <f t="shared" si="3"/>
        <v>9663128</v>
      </c>
      <c r="M136" s="46"/>
      <c r="N136" s="46"/>
    </row>
    <row r="137" spans="1:14" s="5" customFormat="1" ht="27.75" customHeight="1" x14ac:dyDescent="0.3">
      <c r="A137" s="1"/>
      <c r="B137" s="13" t="s">
        <v>164</v>
      </c>
      <c r="C137" s="14"/>
      <c r="D137" s="44" t="e">
        <f>SUM(#REF!)</f>
        <v>#REF!</v>
      </c>
      <c r="E137" s="44">
        <f>SUM(E88:E136)</f>
        <v>57552124</v>
      </c>
      <c r="F137" s="44">
        <f t="shared" ref="F137:G137" si="4">SUM(F88:F136)</f>
        <v>11895330</v>
      </c>
      <c r="G137" s="44">
        <f t="shared" si="4"/>
        <v>45656794</v>
      </c>
      <c r="M137" s="46"/>
      <c r="N137" s="46"/>
    </row>
    <row r="138" spans="1:14" s="5" customFormat="1" ht="15" customHeight="1" x14ac:dyDescent="0.3">
      <c r="A138" s="1"/>
      <c r="B138" s="16"/>
      <c r="C138" s="17"/>
      <c r="D138" s="41"/>
      <c r="E138" s="18"/>
      <c r="F138" s="18"/>
      <c r="G138" s="18"/>
      <c r="M138" s="46"/>
      <c r="N138" s="46"/>
    </row>
    <row r="139" spans="1:14" s="5" customFormat="1" ht="15" customHeight="1" x14ac:dyDescent="0.3">
      <c r="A139" s="1"/>
      <c r="B139" s="16"/>
      <c r="C139" s="17"/>
      <c r="D139" s="41"/>
      <c r="E139" s="18"/>
      <c r="F139" s="18"/>
      <c r="G139" s="18"/>
      <c r="M139" s="46"/>
      <c r="N139" s="46"/>
    </row>
    <row r="140" spans="1:14" s="5" customFormat="1" ht="15" customHeight="1" x14ac:dyDescent="0.3">
      <c r="A140" s="1"/>
      <c r="B140" s="19" t="s">
        <v>166</v>
      </c>
      <c r="C140" s="17"/>
      <c r="D140" s="41"/>
      <c r="E140" s="18"/>
      <c r="F140" s="18"/>
      <c r="G140" s="18"/>
      <c r="M140" s="46"/>
      <c r="N140" s="46"/>
    </row>
    <row r="141" spans="1:14" s="5" customFormat="1" ht="15" customHeight="1" x14ac:dyDescent="0.3">
      <c r="A141" s="1"/>
      <c r="B141" s="16"/>
      <c r="C141" s="17"/>
      <c r="D141" s="41"/>
      <c r="E141" s="18"/>
      <c r="F141" s="18"/>
      <c r="G141" s="18"/>
      <c r="M141" s="46"/>
      <c r="N141" s="46"/>
    </row>
    <row r="142" spans="1:14" s="5" customFormat="1" ht="30.75" customHeight="1" x14ac:dyDescent="0.25">
      <c r="A142" s="1"/>
      <c r="B142" s="2" t="s">
        <v>0</v>
      </c>
      <c r="C142" s="3" t="s">
        <v>1</v>
      </c>
      <c r="D142" s="39" t="str">
        <f>+$D$13</f>
        <v>Credito Original</v>
      </c>
      <c r="E142" s="4" t="s">
        <v>160</v>
      </c>
      <c r="F142" s="4" t="str">
        <f>+F13</f>
        <v>Ejecución al 31/03/2017</v>
      </c>
      <c r="G142" s="4" t="s">
        <v>161</v>
      </c>
      <c r="M142" s="46"/>
      <c r="N142" s="46"/>
    </row>
    <row r="143" spans="1:14" s="5" customFormat="1" ht="15" customHeight="1" x14ac:dyDescent="0.3">
      <c r="A143" s="1"/>
      <c r="B143" s="11" t="s">
        <v>2</v>
      </c>
      <c r="C143" s="12" t="s">
        <v>3</v>
      </c>
      <c r="D143" s="40">
        <v>535154288</v>
      </c>
      <c r="E143" s="43">
        <v>535154288</v>
      </c>
      <c r="F143" s="43">
        <v>132107399</v>
      </c>
      <c r="G143" s="43">
        <f t="shared" ref="G143:G184" si="5">+E143-F143</f>
        <v>403046889</v>
      </c>
      <c r="M143" s="46"/>
      <c r="N143" s="46"/>
    </row>
    <row r="144" spans="1:14" s="5" customFormat="1" ht="15" customHeight="1" x14ac:dyDescent="0.3">
      <c r="A144" s="1"/>
      <c r="B144" s="11" t="s">
        <v>4</v>
      </c>
      <c r="C144" s="12" t="s">
        <v>5</v>
      </c>
      <c r="D144" s="40">
        <v>44877508</v>
      </c>
      <c r="E144" s="43">
        <v>44877508</v>
      </c>
      <c r="F144" s="43">
        <v>0</v>
      </c>
      <c r="G144" s="43">
        <f t="shared" si="5"/>
        <v>44877508</v>
      </c>
      <c r="M144" s="46"/>
      <c r="N144" s="46"/>
    </row>
    <row r="145" spans="1:14" s="5" customFormat="1" ht="15" customHeight="1" x14ac:dyDescent="0.3">
      <c r="A145" s="1"/>
      <c r="B145" s="11" t="s">
        <v>6</v>
      </c>
      <c r="C145" s="12" t="s">
        <v>7</v>
      </c>
      <c r="D145" s="40">
        <v>152852795</v>
      </c>
      <c r="E145" s="43">
        <v>152852795</v>
      </c>
      <c r="F145" s="43">
        <v>34851877</v>
      </c>
      <c r="G145" s="43">
        <f t="shared" si="5"/>
        <v>118000918</v>
      </c>
      <c r="M145" s="46"/>
      <c r="N145" s="46"/>
    </row>
    <row r="146" spans="1:14" s="5" customFormat="1" ht="15" customHeight="1" x14ac:dyDescent="0.3">
      <c r="A146" s="1"/>
      <c r="B146" s="11" t="s">
        <v>8</v>
      </c>
      <c r="C146" s="12" t="s">
        <v>9</v>
      </c>
      <c r="D146" s="40">
        <v>7939199</v>
      </c>
      <c r="E146" s="43">
        <v>7939199</v>
      </c>
      <c r="F146" s="43">
        <v>3434526</v>
      </c>
      <c r="G146" s="43">
        <f t="shared" si="5"/>
        <v>4504673</v>
      </c>
      <c r="M146" s="46"/>
      <c r="N146" s="46"/>
    </row>
    <row r="147" spans="1:14" s="5" customFormat="1" ht="15" customHeight="1" x14ac:dyDescent="0.3">
      <c r="A147" s="1"/>
      <c r="B147" s="11" t="s">
        <v>18</v>
      </c>
      <c r="C147" s="12" t="s">
        <v>19</v>
      </c>
      <c r="D147" s="40">
        <v>7369624</v>
      </c>
      <c r="E147" s="43">
        <v>7369624</v>
      </c>
      <c r="F147" s="43">
        <v>1226972</v>
      </c>
      <c r="G147" s="43">
        <f t="shared" si="5"/>
        <v>6142652</v>
      </c>
      <c r="M147" s="46"/>
      <c r="N147" s="46"/>
    </row>
    <row r="148" spans="1:14" s="5" customFormat="1" ht="15" customHeight="1" x14ac:dyDescent="0.3">
      <c r="A148" s="1"/>
      <c r="B148" s="11" t="s">
        <v>20</v>
      </c>
      <c r="C148" s="12" t="s">
        <v>21</v>
      </c>
      <c r="D148" s="40">
        <v>392514</v>
      </c>
      <c r="E148" s="43">
        <v>392514</v>
      </c>
      <c r="F148" s="43">
        <v>322487</v>
      </c>
      <c r="G148" s="43">
        <f t="shared" si="5"/>
        <v>70027</v>
      </c>
      <c r="M148" s="46"/>
      <c r="N148" s="46"/>
    </row>
    <row r="149" spans="1:14" s="5" customFormat="1" ht="15" customHeight="1" x14ac:dyDescent="0.3">
      <c r="A149" s="1"/>
      <c r="B149" s="11" t="s">
        <v>22</v>
      </c>
      <c r="C149" s="12" t="s">
        <v>23</v>
      </c>
      <c r="D149" s="40">
        <v>566541</v>
      </c>
      <c r="E149" s="43">
        <v>566541</v>
      </c>
      <c r="F149" s="43">
        <v>95366</v>
      </c>
      <c r="G149" s="43">
        <f t="shared" si="5"/>
        <v>471175</v>
      </c>
      <c r="M149" s="46"/>
      <c r="N149" s="46"/>
    </row>
    <row r="150" spans="1:14" s="5" customFormat="1" ht="15" customHeight="1" x14ac:dyDescent="0.3">
      <c r="A150" s="1"/>
      <c r="B150" s="11" t="s">
        <v>24</v>
      </c>
      <c r="C150" s="12" t="s">
        <v>181</v>
      </c>
      <c r="D150" s="40">
        <v>250682</v>
      </c>
      <c r="E150" s="43">
        <v>250682</v>
      </c>
      <c r="F150" s="43">
        <v>0</v>
      </c>
      <c r="G150" s="43">
        <f t="shared" si="5"/>
        <v>250682</v>
      </c>
      <c r="M150" s="46"/>
      <c r="N150" s="46"/>
    </row>
    <row r="151" spans="1:14" s="5" customFormat="1" ht="15" customHeight="1" x14ac:dyDescent="0.3">
      <c r="A151" s="1"/>
      <c r="B151" s="11" t="s">
        <v>26</v>
      </c>
      <c r="C151" s="12" t="s">
        <v>133</v>
      </c>
      <c r="D151" s="40">
        <v>25068</v>
      </c>
      <c r="E151" s="43">
        <v>25068</v>
      </c>
      <c r="F151" s="43">
        <v>6813</v>
      </c>
      <c r="G151" s="43">
        <f t="shared" si="5"/>
        <v>18255</v>
      </c>
      <c r="M151" s="46"/>
      <c r="N151" s="46"/>
    </row>
    <row r="152" spans="1:14" s="5" customFormat="1" ht="15" customHeight="1" x14ac:dyDescent="0.3">
      <c r="A152" s="1"/>
      <c r="B152" s="11" t="s">
        <v>28</v>
      </c>
      <c r="C152" s="12" t="s">
        <v>29</v>
      </c>
      <c r="D152" s="40">
        <v>623019</v>
      </c>
      <c r="E152" s="43">
        <v>623019</v>
      </c>
      <c r="F152" s="43">
        <v>6496</v>
      </c>
      <c r="G152" s="43">
        <f t="shared" si="5"/>
        <v>616523</v>
      </c>
      <c r="M152" s="46"/>
      <c r="N152" s="46"/>
    </row>
    <row r="153" spans="1:14" s="5" customFormat="1" ht="15" customHeight="1" x14ac:dyDescent="0.3">
      <c r="A153" s="1"/>
      <c r="B153" s="11" t="s">
        <v>30</v>
      </c>
      <c r="C153" s="12" t="s">
        <v>31</v>
      </c>
      <c r="D153" s="40">
        <v>737005</v>
      </c>
      <c r="E153" s="43">
        <v>737005</v>
      </c>
      <c r="F153" s="43">
        <v>235027</v>
      </c>
      <c r="G153" s="43">
        <f t="shared" si="5"/>
        <v>501978</v>
      </c>
      <c r="M153" s="46"/>
      <c r="N153" s="46"/>
    </row>
    <row r="154" spans="1:14" s="5" customFormat="1" ht="15" customHeight="1" x14ac:dyDescent="0.3">
      <c r="A154" s="1"/>
      <c r="B154" s="11" t="s">
        <v>32</v>
      </c>
      <c r="C154" s="12" t="s">
        <v>184</v>
      </c>
      <c r="D154" s="40">
        <v>250682</v>
      </c>
      <c r="E154" s="43">
        <v>250682</v>
      </c>
      <c r="F154" s="43">
        <v>81139</v>
      </c>
      <c r="G154" s="43">
        <f t="shared" si="5"/>
        <v>169543</v>
      </c>
      <c r="M154" s="46"/>
      <c r="N154" s="46"/>
    </row>
    <row r="155" spans="1:14" s="5" customFormat="1" ht="15" customHeight="1" x14ac:dyDescent="0.3">
      <c r="A155" s="1"/>
      <c r="B155" s="11" t="s">
        <v>34</v>
      </c>
      <c r="C155" s="12" t="s">
        <v>35</v>
      </c>
      <c r="D155" s="40">
        <v>175477</v>
      </c>
      <c r="E155" s="43">
        <v>175477</v>
      </c>
      <c r="F155" s="43">
        <v>540</v>
      </c>
      <c r="G155" s="43">
        <f t="shared" si="5"/>
        <v>174937</v>
      </c>
      <c r="M155" s="46"/>
      <c r="N155" s="46"/>
    </row>
    <row r="156" spans="1:14" s="5" customFormat="1" ht="15" customHeight="1" x14ac:dyDescent="0.3">
      <c r="A156" s="1"/>
      <c r="B156" s="11" t="s">
        <v>36</v>
      </c>
      <c r="C156" s="12" t="s">
        <v>37</v>
      </c>
      <c r="D156" s="40">
        <v>401091</v>
      </c>
      <c r="E156" s="43">
        <v>401091</v>
      </c>
      <c r="F156" s="43">
        <v>0</v>
      </c>
      <c r="G156" s="43">
        <f t="shared" si="5"/>
        <v>401091</v>
      </c>
      <c r="M156" s="46"/>
      <c r="N156" s="46"/>
    </row>
    <row r="157" spans="1:14" s="5" customFormat="1" ht="15" customHeight="1" x14ac:dyDescent="0.3">
      <c r="A157" s="1"/>
      <c r="B157" s="11" t="s">
        <v>38</v>
      </c>
      <c r="C157" s="12" t="s">
        <v>39</v>
      </c>
      <c r="D157" s="40">
        <v>764580</v>
      </c>
      <c r="E157" s="43">
        <v>764580</v>
      </c>
      <c r="F157" s="43">
        <v>100582</v>
      </c>
      <c r="G157" s="43">
        <f t="shared" si="5"/>
        <v>663998</v>
      </c>
      <c r="M157" s="46"/>
      <c r="N157" s="46"/>
    </row>
    <row r="158" spans="1:14" s="5" customFormat="1" ht="15" customHeight="1" x14ac:dyDescent="0.3">
      <c r="A158" s="1"/>
      <c r="B158" s="11" t="s">
        <v>40</v>
      </c>
      <c r="C158" s="12" t="s">
        <v>134</v>
      </c>
      <c r="D158" s="40">
        <v>1975404</v>
      </c>
      <c r="E158" s="43">
        <v>1975404</v>
      </c>
      <c r="F158" s="43">
        <v>748770</v>
      </c>
      <c r="G158" s="43">
        <f t="shared" si="5"/>
        <v>1226634</v>
      </c>
      <c r="M158" s="46"/>
      <c r="N158" s="46"/>
    </row>
    <row r="159" spans="1:14" s="5" customFormat="1" ht="15" customHeight="1" x14ac:dyDescent="0.3">
      <c r="A159" s="1"/>
      <c r="B159" s="11" t="s">
        <v>42</v>
      </c>
      <c r="C159" s="12" t="s">
        <v>43</v>
      </c>
      <c r="D159" s="40">
        <v>467596</v>
      </c>
      <c r="E159" s="43">
        <v>467596</v>
      </c>
      <c r="F159" s="43">
        <v>195196</v>
      </c>
      <c r="G159" s="43">
        <f t="shared" si="5"/>
        <v>272400</v>
      </c>
      <c r="M159" s="46"/>
      <c r="N159" s="46"/>
    </row>
    <row r="160" spans="1:14" s="5" customFormat="1" ht="15" customHeight="1" x14ac:dyDescent="0.3">
      <c r="A160" s="1"/>
      <c r="B160" s="11" t="s">
        <v>46</v>
      </c>
      <c r="C160" s="12" t="s">
        <v>47</v>
      </c>
      <c r="D160" s="40">
        <v>1420866</v>
      </c>
      <c r="E160" s="43">
        <v>1420866</v>
      </c>
      <c r="F160" s="43">
        <v>1182929</v>
      </c>
      <c r="G160" s="43">
        <f t="shared" si="5"/>
        <v>237937</v>
      </c>
      <c r="M160" s="46"/>
      <c r="N160" s="46"/>
    </row>
    <row r="161" spans="1:14" s="5" customFormat="1" ht="15" customHeight="1" x14ac:dyDescent="0.3">
      <c r="A161" s="1"/>
      <c r="B161" s="11" t="s">
        <v>48</v>
      </c>
      <c r="C161" s="12" t="s">
        <v>49</v>
      </c>
      <c r="D161" s="40">
        <v>5014</v>
      </c>
      <c r="E161" s="43">
        <v>5014</v>
      </c>
      <c r="F161" s="43">
        <v>1149</v>
      </c>
      <c r="G161" s="43">
        <f t="shared" si="5"/>
        <v>3865</v>
      </c>
      <c r="M161" s="46"/>
      <c r="N161" s="46"/>
    </row>
    <row r="162" spans="1:14" s="5" customFormat="1" ht="15" customHeight="1" x14ac:dyDescent="0.3">
      <c r="A162" s="1"/>
      <c r="B162" s="11" t="s">
        <v>123</v>
      </c>
      <c r="C162" s="12" t="s">
        <v>124</v>
      </c>
      <c r="D162" s="40">
        <v>15707900</v>
      </c>
      <c r="E162" s="43">
        <v>15707900</v>
      </c>
      <c r="F162" s="43">
        <v>3959100</v>
      </c>
      <c r="G162" s="43">
        <f t="shared" si="5"/>
        <v>11748800</v>
      </c>
      <c r="M162" s="46"/>
      <c r="N162" s="46"/>
    </row>
    <row r="163" spans="1:14" s="5" customFormat="1" ht="15" customHeight="1" x14ac:dyDescent="0.3">
      <c r="A163" s="1"/>
      <c r="B163" s="11" t="s">
        <v>50</v>
      </c>
      <c r="C163" s="12" t="s">
        <v>51</v>
      </c>
      <c r="D163" s="40">
        <v>2630176</v>
      </c>
      <c r="E163" s="43">
        <v>2630176</v>
      </c>
      <c r="F163" s="43">
        <v>760874</v>
      </c>
      <c r="G163" s="43">
        <f t="shared" si="5"/>
        <v>1869302</v>
      </c>
      <c r="M163" s="46"/>
      <c r="N163" s="46"/>
    </row>
    <row r="164" spans="1:14" s="5" customFormat="1" ht="15" customHeight="1" x14ac:dyDescent="0.3">
      <c r="A164" s="1"/>
      <c r="B164" s="11" t="s">
        <v>52</v>
      </c>
      <c r="C164" s="12" t="s">
        <v>53</v>
      </c>
      <c r="D164" s="40">
        <v>5093416</v>
      </c>
      <c r="E164" s="43">
        <v>5093416</v>
      </c>
      <c r="F164" s="43">
        <v>1141182</v>
      </c>
      <c r="G164" s="43">
        <f t="shared" si="5"/>
        <v>3952234</v>
      </c>
      <c r="M164" s="46"/>
      <c r="N164" s="46"/>
    </row>
    <row r="165" spans="1:14" s="5" customFormat="1" ht="15" customHeight="1" x14ac:dyDescent="0.3">
      <c r="A165" s="1"/>
      <c r="B165" s="11" t="s">
        <v>56</v>
      </c>
      <c r="C165" s="12" t="s">
        <v>57</v>
      </c>
      <c r="D165" s="40">
        <v>14330655</v>
      </c>
      <c r="E165" s="43">
        <v>14330655</v>
      </c>
      <c r="F165" s="43">
        <v>5229912</v>
      </c>
      <c r="G165" s="43">
        <f t="shared" si="5"/>
        <v>9100743</v>
      </c>
      <c r="M165" s="46"/>
      <c r="N165" s="46"/>
    </row>
    <row r="166" spans="1:14" s="5" customFormat="1" ht="15" customHeight="1" x14ac:dyDescent="0.3">
      <c r="A166" s="1"/>
      <c r="B166" s="11" t="s">
        <v>58</v>
      </c>
      <c r="C166" s="12" t="s">
        <v>126</v>
      </c>
      <c r="D166" s="40">
        <v>1851376</v>
      </c>
      <c r="E166" s="43">
        <v>1851376</v>
      </c>
      <c r="F166" s="43">
        <v>1374391</v>
      </c>
      <c r="G166" s="43">
        <f t="shared" si="5"/>
        <v>476985</v>
      </c>
      <c r="M166" s="46"/>
      <c r="N166" s="46"/>
    </row>
    <row r="167" spans="1:14" s="5" customFormat="1" ht="15" customHeight="1" x14ac:dyDescent="0.3">
      <c r="A167" s="1"/>
      <c r="B167" s="11" t="s">
        <v>60</v>
      </c>
      <c r="C167" s="12" t="s">
        <v>127</v>
      </c>
      <c r="D167" s="40">
        <v>8642955</v>
      </c>
      <c r="E167" s="43">
        <v>8642955</v>
      </c>
      <c r="F167" s="43">
        <v>1133892</v>
      </c>
      <c r="G167" s="43">
        <f t="shared" si="5"/>
        <v>7509063</v>
      </c>
      <c r="M167" s="46"/>
      <c r="N167" s="46"/>
    </row>
    <row r="168" spans="1:14" s="5" customFormat="1" ht="15" customHeight="1" x14ac:dyDescent="0.3">
      <c r="A168" s="1"/>
      <c r="B168" s="11" t="s">
        <v>62</v>
      </c>
      <c r="C168" s="12" t="s">
        <v>55</v>
      </c>
      <c r="D168" s="40">
        <v>2320565</v>
      </c>
      <c r="E168" s="43">
        <v>2320565</v>
      </c>
      <c r="F168" s="43">
        <v>175276</v>
      </c>
      <c r="G168" s="43">
        <f t="shared" si="5"/>
        <v>2145289</v>
      </c>
      <c r="M168" s="46"/>
      <c r="N168" s="46"/>
    </row>
    <row r="169" spans="1:14" s="5" customFormat="1" ht="15" customHeight="1" x14ac:dyDescent="0.3">
      <c r="A169" s="1"/>
      <c r="B169" s="11" t="s">
        <v>66</v>
      </c>
      <c r="C169" s="12" t="s">
        <v>67</v>
      </c>
      <c r="D169" s="40">
        <v>380447</v>
      </c>
      <c r="E169" s="43">
        <v>380447</v>
      </c>
      <c r="F169" s="43">
        <v>0</v>
      </c>
      <c r="G169" s="43">
        <f t="shared" si="5"/>
        <v>380447</v>
      </c>
      <c r="M169" s="46"/>
      <c r="N169" s="46"/>
    </row>
    <row r="170" spans="1:14" s="5" customFormat="1" ht="15" customHeight="1" x14ac:dyDescent="0.3">
      <c r="A170" s="1"/>
      <c r="B170" s="11" t="s">
        <v>193</v>
      </c>
      <c r="C170" s="12" t="s">
        <v>194</v>
      </c>
      <c r="D170" s="40">
        <v>1275393</v>
      </c>
      <c r="E170" s="43">
        <v>1275393</v>
      </c>
      <c r="F170" s="43">
        <v>194022</v>
      </c>
      <c r="G170" s="43">
        <f t="shared" si="5"/>
        <v>1081371</v>
      </c>
      <c r="M170" s="46"/>
      <c r="N170" s="46"/>
    </row>
    <row r="171" spans="1:14" s="5" customFormat="1" ht="15" customHeight="1" x14ac:dyDescent="0.3">
      <c r="A171" s="1"/>
      <c r="B171" s="11" t="s">
        <v>73</v>
      </c>
      <c r="C171" s="12" t="s">
        <v>139</v>
      </c>
      <c r="D171" s="40">
        <v>529566</v>
      </c>
      <c r="E171" s="43">
        <v>529566</v>
      </c>
      <c r="F171" s="43">
        <v>14457</v>
      </c>
      <c r="G171" s="43">
        <f t="shared" si="5"/>
        <v>515109</v>
      </c>
      <c r="M171" s="46"/>
      <c r="N171" s="46"/>
    </row>
    <row r="172" spans="1:14" s="5" customFormat="1" ht="15" customHeight="1" x14ac:dyDescent="0.3">
      <c r="A172" s="1"/>
      <c r="B172" s="11" t="s">
        <v>75</v>
      </c>
      <c r="C172" s="12" t="s">
        <v>140</v>
      </c>
      <c r="D172" s="40">
        <v>2928101</v>
      </c>
      <c r="E172" s="43">
        <v>2928101</v>
      </c>
      <c r="F172" s="43">
        <v>677456</v>
      </c>
      <c r="G172" s="43">
        <f t="shared" si="5"/>
        <v>2250645</v>
      </c>
      <c r="M172" s="46"/>
      <c r="N172" s="46"/>
    </row>
    <row r="173" spans="1:14" s="5" customFormat="1" ht="15" customHeight="1" x14ac:dyDescent="0.3">
      <c r="A173" s="1"/>
      <c r="B173" s="11" t="s">
        <v>77</v>
      </c>
      <c r="C173" s="12" t="s">
        <v>185</v>
      </c>
      <c r="D173" s="40">
        <v>12272438</v>
      </c>
      <c r="E173" s="43">
        <v>12272438</v>
      </c>
      <c r="F173" s="43">
        <v>81362</v>
      </c>
      <c r="G173" s="43">
        <f t="shared" si="5"/>
        <v>12191076</v>
      </c>
      <c r="M173" s="46"/>
      <c r="N173" s="46"/>
    </row>
    <row r="174" spans="1:14" s="5" customFormat="1" ht="15" customHeight="1" x14ac:dyDescent="0.3">
      <c r="A174" s="1"/>
      <c r="B174" s="11" t="s">
        <v>79</v>
      </c>
      <c r="C174" s="12" t="s">
        <v>80</v>
      </c>
      <c r="D174" s="40">
        <v>761493</v>
      </c>
      <c r="E174" s="43">
        <v>761493</v>
      </c>
      <c r="F174" s="43">
        <v>62775</v>
      </c>
      <c r="G174" s="43">
        <f t="shared" si="5"/>
        <v>698718</v>
      </c>
      <c r="M174" s="46"/>
      <c r="N174" s="46"/>
    </row>
    <row r="175" spans="1:14" s="5" customFormat="1" ht="15" customHeight="1" x14ac:dyDescent="0.3">
      <c r="A175" s="1"/>
      <c r="B175" s="11" t="s">
        <v>81</v>
      </c>
      <c r="C175" s="12" t="s">
        <v>82</v>
      </c>
      <c r="D175" s="40">
        <v>6016368</v>
      </c>
      <c r="E175" s="43">
        <v>6016368</v>
      </c>
      <c r="F175" s="43">
        <v>2406753</v>
      </c>
      <c r="G175" s="43">
        <f t="shared" si="5"/>
        <v>3609615</v>
      </c>
      <c r="M175" s="46"/>
      <c r="N175" s="46"/>
    </row>
    <row r="176" spans="1:14" s="5" customFormat="1" ht="15" customHeight="1" x14ac:dyDescent="0.3">
      <c r="A176" s="1"/>
      <c r="B176" s="11" t="s">
        <v>86</v>
      </c>
      <c r="C176" s="12" t="s">
        <v>87</v>
      </c>
      <c r="D176" s="40">
        <v>479245</v>
      </c>
      <c r="E176" s="43">
        <v>479245</v>
      </c>
      <c r="F176" s="43">
        <v>74697</v>
      </c>
      <c r="G176" s="43">
        <f t="shared" si="5"/>
        <v>404548</v>
      </c>
      <c r="M176" s="46"/>
      <c r="N176" s="46"/>
    </row>
    <row r="177" spans="1:14" s="5" customFormat="1" ht="15" customHeight="1" x14ac:dyDescent="0.3">
      <c r="A177" s="1"/>
      <c r="B177" s="11" t="s">
        <v>88</v>
      </c>
      <c r="C177" s="12" t="s">
        <v>89</v>
      </c>
      <c r="D177" s="40">
        <v>479245</v>
      </c>
      <c r="E177" s="43">
        <v>479245</v>
      </c>
      <c r="F177" s="43">
        <v>273634</v>
      </c>
      <c r="G177" s="43">
        <f t="shared" si="5"/>
        <v>205611</v>
      </c>
      <c r="M177" s="46"/>
      <c r="N177" s="46"/>
    </row>
    <row r="178" spans="1:14" s="5" customFormat="1" ht="15" customHeight="1" x14ac:dyDescent="0.3">
      <c r="A178" s="1"/>
      <c r="B178" s="11" t="s">
        <v>90</v>
      </c>
      <c r="C178" s="12" t="s">
        <v>91</v>
      </c>
      <c r="D178" s="40">
        <v>1267699</v>
      </c>
      <c r="E178" s="43">
        <v>1267699</v>
      </c>
      <c r="F178" s="43">
        <v>121980</v>
      </c>
      <c r="G178" s="43">
        <f t="shared" si="5"/>
        <v>1145719</v>
      </c>
      <c r="M178" s="46"/>
      <c r="N178" s="46"/>
    </row>
    <row r="179" spans="1:14" s="5" customFormat="1" ht="15" customHeight="1" x14ac:dyDescent="0.3">
      <c r="A179" s="1"/>
      <c r="B179" s="11" t="s">
        <v>94</v>
      </c>
      <c r="C179" s="12" t="s">
        <v>141</v>
      </c>
      <c r="D179" s="40">
        <v>430381</v>
      </c>
      <c r="E179" s="43">
        <v>430381</v>
      </c>
      <c r="F179" s="43">
        <v>61659</v>
      </c>
      <c r="G179" s="43">
        <f t="shared" si="5"/>
        <v>368722</v>
      </c>
      <c r="M179" s="46"/>
      <c r="N179" s="46"/>
    </row>
    <row r="180" spans="1:14" s="5" customFormat="1" ht="15" customHeight="1" x14ac:dyDescent="0.3">
      <c r="A180" s="1"/>
      <c r="B180" s="11" t="s">
        <v>98</v>
      </c>
      <c r="C180" s="12" t="s">
        <v>55</v>
      </c>
      <c r="D180" s="40">
        <v>5143770</v>
      </c>
      <c r="E180" s="43">
        <v>5143770</v>
      </c>
      <c r="F180" s="43">
        <v>0</v>
      </c>
      <c r="G180" s="43">
        <f t="shared" si="5"/>
        <v>5143770</v>
      </c>
      <c r="M180" s="46"/>
      <c r="N180" s="46"/>
    </row>
    <row r="181" spans="1:14" s="5" customFormat="1" ht="15" customHeight="1" x14ac:dyDescent="0.3">
      <c r="A181" s="1"/>
      <c r="B181" s="11" t="s">
        <v>101</v>
      </c>
      <c r="C181" s="12" t="s">
        <v>102</v>
      </c>
      <c r="D181" s="40">
        <v>2216029</v>
      </c>
      <c r="E181" s="43">
        <v>2216029</v>
      </c>
      <c r="F181" s="43">
        <v>0</v>
      </c>
      <c r="G181" s="43">
        <f t="shared" si="5"/>
        <v>2216029</v>
      </c>
      <c r="M181" s="46"/>
      <c r="N181" s="46"/>
    </row>
    <row r="182" spans="1:14" s="5" customFormat="1" ht="15" customHeight="1" x14ac:dyDescent="0.3">
      <c r="A182" s="1"/>
      <c r="B182" s="11" t="s">
        <v>103</v>
      </c>
      <c r="C182" s="12" t="s">
        <v>104</v>
      </c>
      <c r="D182" s="40">
        <v>27586551</v>
      </c>
      <c r="E182" s="43">
        <v>7586551</v>
      </c>
      <c r="F182" s="43">
        <v>3336080</v>
      </c>
      <c r="G182" s="43">
        <f t="shared" si="5"/>
        <v>4250471</v>
      </c>
      <c r="M182" s="46"/>
      <c r="N182" s="46"/>
    </row>
    <row r="183" spans="1:14" s="5" customFormat="1" ht="15" customHeight="1" x14ac:dyDescent="0.3">
      <c r="A183" s="1"/>
      <c r="B183" s="11" t="s">
        <v>107</v>
      </c>
      <c r="C183" s="12" t="s">
        <v>186</v>
      </c>
      <c r="D183" s="40">
        <v>8849075</v>
      </c>
      <c r="E183" s="43">
        <v>8849075</v>
      </c>
      <c r="F183" s="43">
        <v>247800</v>
      </c>
      <c r="G183" s="43">
        <f t="shared" si="5"/>
        <v>8601275</v>
      </c>
      <c r="M183" s="46"/>
      <c r="N183" s="46"/>
    </row>
    <row r="184" spans="1:14" s="5" customFormat="1" ht="15" customHeight="1" x14ac:dyDescent="0.3">
      <c r="A184" s="1"/>
      <c r="B184" s="11" t="s">
        <v>111</v>
      </c>
      <c r="C184" s="12" t="s">
        <v>112</v>
      </c>
      <c r="D184" s="40">
        <v>19596906</v>
      </c>
      <c r="E184" s="43">
        <v>19596906</v>
      </c>
      <c r="F184" s="43">
        <v>3343381</v>
      </c>
      <c r="G184" s="43">
        <f t="shared" si="5"/>
        <v>16253525</v>
      </c>
      <c r="M184" s="46"/>
      <c r="N184" s="46"/>
    </row>
    <row r="185" spans="1:14" s="5" customFormat="1" ht="24" customHeight="1" x14ac:dyDescent="0.3">
      <c r="A185" s="1"/>
      <c r="B185" s="13" t="s">
        <v>164</v>
      </c>
      <c r="C185" s="14"/>
      <c r="D185" s="44" t="e">
        <f>SUM(#REF!)</f>
        <v>#REF!</v>
      </c>
      <c r="E185" s="44">
        <f>SUM(E143:E184)</f>
        <v>877038703</v>
      </c>
      <c r="F185" s="44">
        <f t="shared" ref="F185:G185" si="6">SUM(F143:F184)</f>
        <v>199267951</v>
      </c>
      <c r="G185" s="44">
        <f t="shared" si="6"/>
        <v>677770752</v>
      </c>
      <c r="M185" s="46"/>
      <c r="N185" s="46"/>
    </row>
    <row r="186" spans="1:14" s="5" customFormat="1" ht="15" customHeight="1" x14ac:dyDescent="0.3">
      <c r="A186" s="1"/>
      <c r="B186" s="16"/>
      <c r="C186" s="17"/>
      <c r="D186" s="41"/>
      <c r="E186" s="18"/>
      <c r="F186" s="18"/>
      <c r="G186" s="18"/>
      <c r="M186" s="46"/>
      <c r="N186" s="46"/>
    </row>
    <row r="187" spans="1:14" s="5" customFormat="1" ht="15" customHeight="1" x14ac:dyDescent="0.3">
      <c r="A187" s="1"/>
      <c r="B187" s="16"/>
      <c r="C187" s="17"/>
      <c r="D187" s="41"/>
      <c r="E187" s="18"/>
      <c r="F187" s="18"/>
      <c r="G187" s="18"/>
      <c r="M187" s="46"/>
      <c r="N187" s="46"/>
    </row>
    <row r="188" spans="1:14" s="5" customFormat="1" ht="15" customHeight="1" x14ac:dyDescent="0.3">
      <c r="A188" s="1"/>
      <c r="B188" s="19" t="s">
        <v>167</v>
      </c>
      <c r="C188" s="17"/>
      <c r="D188" s="41"/>
      <c r="E188" s="18"/>
      <c r="F188" s="18"/>
      <c r="G188" s="18"/>
      <c r="M188" s="46"/>
      <c r="N188" s="46"/>
    </row>
    <row r="189" spans="1:14" s="5" customFormat="1" ht="15" customHeight="1" x14ac:dyDescent="0.3">
      <c r="A189" s="1"/>
      <c r="B189" s="16"/>
      <c r="C189" s="17"/>
      <c r="D189" s="41"/>
      <c r="E189" s="18"/>
      <c r="F189" s="18"/>
      <c r="G189" s="18"/>
      <c r="M189" s="46"/>
      <c r="N189" s="46"/>
    </row>
    <row r="190" spans="1:14" s="5" customFormat="1" ht="28.5" customHeight="1" x14ac:dyDescent="0.25">
      <c r="A190" s="1"/>
      <c r="B190" s="2" t="s">
        <v>0</v>
      </c>
      <c r="C190" s="3" t="s">
        <v>1</v>
      </c>
      <c r="D190" s="39" t="str">
        <f>+$D$13</f>
        <v>Credito Original</v>
      </c>
      <c r="E190" s="4" t="s">
        <v>160</v>
      </c>
      <c r="F190" s="4" t="str">
        <f>+F13</f>
        <v>Ejecución al 31/03/2017</v>
      </c>
      <c r="G190" s="4" t="s">
        <v>161</v>
      </c>
      <c r="M190" s="46"/>
      <c r="N190" s="46"/>
    </row>
    <row r="191" spans="1:14" s="5" customFormat="1" ht="15" customHeight="1" x14ac:dyDescent="0.3">
      <c r="A191" s="1"/>
      <c r="B191" s="11" t="s">
        <v>2</v>
      </c>
      <c r="C191" s="12" t="s">
        <v>3</v>
      </c>
      <c r="D191" s="40">
        <v>425530218</v>
      </c>
      <c r="E191" s="43">
        <v>425530218</v>
      </c>
      <c r="F191" s="43">
        <v>99686386</v>
      </c>
      <c r="G191" s="43">
        <f t="shared" ref="G191:G233" si="7">+E191-F191</f>
        <v>325843832</v>
      </c>
      <c r="M191" s="46"/>
      <c r="N191" s="46"/>
    </row>
    <row r="192" spans="1:14" s="5" customFormat="1" ht="15" customHeight="1" x14ac:dyDescent="0.3">
      <c r="A192" s="1"/>
      <c r="B192" s="11" t="s">
        <v>4</v>
      </c>
      <c r="C192" s="12" t="s">
        <v>5</v>
      </c>
      <c r="D192" s="40">
        <v>35669830</v>
      </c>
      <c r="E192" s="43">
        <v>35669830</v>
      </c>
      <c r="F192" s="43">
        <v>0</v>
      </c>
      <c r="G192" s="43">
        <f t="shared" si="7"/>
        <v>35669830</v>
      </c>
      <c r="M192" s="46"/>
      <c r="N192" s="46"/>
    </row>
    <row r="193" spans="1:14" s="5" customFormat="1" ht="15" customHeight="1" x14ac:dyDescent="0.3">
      <c r="A193" s="1"/>
      <c r="B193" s="11" t="s">
        <v>6</v>
      </c>
      <c r="C193" s="12" t="s">
        <v>7</v>
      </c>
      <c r="D193" s="40">
        <v>121491443</v>
      </c>
      <c r="E193" s="43">
        <v>121491443</v>
      </c>
      <c r="F193" s="43">
        <v>26248116</v>
      </c>
      <c r="G193" s="43">
        <f t="shared" si="7"/>
        <v>95243327</v>
      </c>
      <c r="M193" s="46"/>
      <c r="N193" s="46"/>
    </row>
    <row r="194" spans="1:14" s="5" customFormat="1" ht="15" customHeight="1" x14ac:dyDescent="0.3">
      <c r="A194" s="1"/>
      <c r="B194" s="11" t="s">
        <v>8</v>
      </c>
      <c r="C194" s="12" t="s">
        <v>9</v>
      </c>
      <c r="D194" s="40">
        <v>6471000</v>
      </c>
      <c r="E194" s="43">
        <v>6471000</v>
      </c>
      <c r="F194" s="43">
        <v>2390573</v>
      </c>
      <c r="G194" s="43">
        <f t="shared" si="7"/>
        <v>4080427</v>
      </c>
      <c r="M194" s="46"/>
      <c r="N194" s="46"/>
    </row>
    <row r="195" spans="1:14" s="5" customFormat="1" ht="15" customHeight="1" x14ac:dyDescent="0.3">
      <c r="A195" s="1"/>
      <c r="B195" s="11" t="s">
        <v>18</v>
      </c>
      <c r="C195" s="12" t="s">
        <v>19</v>
      </c>
      <c r="D195" s="40">
        <v>5607420</v>
      </c>
      <c r="E195" s="43">
        <v>5607420</v>
      </c>
      <c r="F195" s="43">
        <v>1125527</v>
      </c>
      <c r="G195" s="43">
        <f t="shared" si="7"/>
        <v>4481893</v>
      </c>
      <c r="M195" s="46"/>
      <c r="N195" s="46"/>
    </row>
    <row r="196" spans="1:14" s="5" customFormat="1" ht="15" customHeight="1" x14ac:dyDescent="0.3">
      <c r="A196" s="1"/>
      <c r="B196" s="11" t="s">
        <v>20</v>
      </c>
      <c r="C196" s="12" t="s">
        <v>21</v>
      </c>
      <c r="D196" s="40">
        <v>415603</v>
      </c>
      <c r="E196" s="43">
        <v>415603</v>
      </c>
      <c r="F196" s="43">
        <v>415603</v>
      </c>
      <c r="G196" s="43">
        <f t="shared" si="7"/>
        <v>0</v>
      </c>
      <c r="M196" s="46"/>
      <c r="N196" s="46"/>
    </row>
    <row r="197" spans="1:14" s="5" customFormat="1" ht="15" customHeight="1" x14ac:dyDescent="0.3">
      <c r="A197" s="1"/>
      <c r="B197" s="11" t="s">
        <v>22</v>
      </c>
      <c r="C197" s="12" t="s">
        <v>23</v>
      </c>
      <c r="D197" s="40">
        <v>349923</v>
      </c>
      <c r="E197" s="43">
        <v>349923</v>
      </c>
      <c r="F197" s="43">
        <v>58903</v>
      </c>
      <c r="G197" s="43">
        <f t="shared" si="7"/>
        <v>291020</v>
      </c>
      <c r="M197" s="46"/>
      <c r="N197" s="46"/>
    </row>
    <row r="198" spans="1:14" s="5" customFormat="1" ht="15" customHeight="1" x14ac:dyDescent="0.3">
      <c r="A198" s="1"/>
      <c r="B198" s="11" t="s">
        <v>24</v>
      </c>
      <c r="C198" s="12" t="s">
        <v>181</v>
      </c>
      <c r="D198" s="40">
        <v>154833</v>
      </c>
      <c r="E198" s="43">
        <v>154833</v>
      </c>
      <c r="F198" s="43">
        <v>0</v>
      </c>
      <c r="G198" s="43">
        <f t="shared" si="7"/>
        <v>154833</v>
      </c>
      <c r="M198" s="46"/>
      <c r="N198" s="46"/>
    </row>
    <row r="199" spans="1:14" s="5" customFormat="1" ht="15" customHeight="1" x14ac:dyDescent="0.3">
      <c r="A199" s="1"/>
      <c r="B199" s="11" t="s">
        <v>26</v>
      </c>
      <c r="C199" s="12" t="s">
        <v>133</v>
      </c>
      <c r="D199" s="40">
        <v>15483</v>
      </c>
      <c r="E199" s="43">
        <v>15483</v>
      </c>
      <c r="F199" s="43">
        <v>9090</v>
      </c>
      <c r="G199" s="43">
        <f t="shared" si="7"/>
        <v>6393</v>
      </c>
      <c r="M199" s="46"/>
      <c r="N199" s="46"/>
    </row>
    <row r="200" spans="1:14" s="5" customFormat="1" ht="15" customHeight="1" x14ac:dyDescent="0.3">
      <c r="A200" s="1"/>
      <c r="B200" s="11" t="s">
        <v>28</v>
      </c>
      <c r="C200" s="12" t="s">
        <v>142</v>
      </c>
      <c r="D200" s="40">
        <v>560717</v>
      </c>
      <c r="E200" s="43">
        <v>560717</v>
      </c>
      <c r="F200" s="43">
        <v>8394</v>
      </c>
      <c r="G200" s="43">
        <f t="shared" si="7"/>
        <v>552323</v>
      </c>
      <c r="M200" s="46"/>
      <c r="N200" s="46"/>
    </row>
    <row r="201" spans="1:14" s="5" customFormat="1" ht="15" customHeight="1" x14ac:dyDescent="0.3">
      <c r="A201" s="1"/>
      <c r="B201" s="11" t="s">
        <v>30</v>
      </c>
      <c r="C201" s="12" t="s">
        <v>31</v>
      </c>
      <c r="D201" s="40">
        <v>455209</v>
      </c>
      <c r="E201" s="43">
        <v>455209</v>
      </c>
      <c r="F201" s="43">
        <v>147897</v>
      </c>
      <c r="G201" s="43">
        <f t="shared" si="7"/>
        <v>307312</v>
      </c>
      <c r="M201" s="46"/>
      <c r="N201" s="46"/>
    </row>
    <row r="202" spans="1:14" s="5" customFormat="1" ht="15" customHeight="1" x14ac:dyDescent="0.3">
      <c r="A202" s="1"/>
      <c r="B202" s="11" t="s">
        <v>32</v>
      </c>
      <c r="C202" s="12" t="s">
        <v>33</v>
      </c>
      <c r="D202" s="40">
        <v>154833</v>
      </c>
      <c r="E202" s="43">
        <v>154833</v>
      </c>
      <c r="F202" s="43">
        <v>49989</v>
      </c>
      <c r="G202" s="43">
        <f t="shared" si="7"/>
        <v>104844</v>
      </c>
      <c r="M202" s="46"/>
      <c r="N202" s="46"/>
    </row>
    <row r="203" spans="1:14" s="5" customFormat="1" ht="15" customHeight="1" x14ac:dyDescent="0.3">
      <c r="A203" s="1"/>
      <c r="B203" s="11" t="s">
        <v>34</v>
      </c>
      <c r="C203" s="12" t="s">
        <v>122</v>
      </c>
      <c r="D203" s="40">
        <v>108383</v>
      </c>
      <c r="E203" s="43">
        <v>108383</v>
      </c>
      <c r="F203" s="43">
        <v>1384</v>
      </c>
      <c r="G203" s="43">
        <f t="shared" si="7"/>
        <v>106999</v>
      </c>
      <c r="M203" s="46"/>
      <c r="N203" s="46"/>
    </row>
    <row r="204" spans="1:14" s="5" customFormat="1" ht="15" customHeight="1" x14ac:dyDescent="0.3">
      <c r="A204" s="1"/>
      <c r="B204" s="11" t="s">
        <v>36</v>
      </c>
      <c r="C204" s="12" t="s">
        <v>37</v>
      </c>
      <c r="D204" s="40">
        <v>247733</v>
      </c>
      <c r="E204" s="43">
        <v>247733</v>
      </c>
      <c r="F204" s="43">
        <v>0</v>
      </c>
      <c r="G204" s="43">
        <f t="shared" si="7"/>
        <v>247733</v>
      </c>
      <c r="M204" s="46"/>
      <c r="N204" s="46"/>
    </row>
    <row r="205" spans="1:14" s="5" customFormat="1" ht="15" customHeight="1" x14ac:dyDescent="0.3">
      <c r="A205" s="1"/>
      <c r="B205" s="11" t="s">
        <v>38</v>
      </c>
      <c r="C205" s="12" t="s">
        <v>39</v>
      </c>
      <c r="D205" s="40">
        <v>765317</v>
      </c>
      <c r="E205" s="43">
        <v>765317</v>
      </c>
      <c r="F205" s="43">
        <v>58410</v>
      </c>
      <c r="G205" s="43">
        <f t="shared" si="7"/>
        <v>706907</v>
      </c>
      <c r="M205" s="46"/>
      <c r="N205" s="46"/>
    </row>
    <row r="206" spans="1:14" s="5" customFormat="1" ht="15" customHeight="1" x14ac:dyDescent="0.3">
      <c r="A206" s="1"/>
      <c r="B206" s="11" t="s">
        <v>40</v>
      </c>
      <c r="C206" s="12" t="s">
        <v>41</v>
      </c>
      <c r="D206" s="40">
        <v>1591329</v>
      </c>
      <c r="E206" s="43">
        <v>1591329</v>
      </c>
      <c r="F206" s="43">
        <v>714886</v>
      </c>
      <c r="G206" s="43">
        <f t="shared" si="7"/>
        <v>876443</v>
      </c>
      <c r="M206" s="46"/>
      <c r="N206" s="46"/>
    </row>
    <row r="207" spans="1:14" s="5" customFormat="1" ht="15" customHeight="1" x14ac:dyDescent="0.3">
      <c r="A207" s="1"/>
      <c r="B207" s="11" t="s">
        <v>42</v>
      </c>
      <c r="C207" s="12" t="s">
        <v>43</v>
      </c>
      <c r="D207" s="40">
        <v>377350</v>
      </c>
      <c r="E207" s="43">
        <v>377350</v>
      </c>
      <c r="F207" s="43">
        <v>257214</v>
      </c>
      <c r="G207" s="43">
        <f t="shared" si="7"/>
        <v>120136</v>
      </c>
      <c r="M207" s="46"/>
      <c r="N207" s="46"/>
    </row>
    <row r="208" spans="1:14" s="5" customFormat="1" ht="15" customHeight="1" x14ac:dyDescent="0.3">
      <c r="A208" s="1"/>
      <c r="B208" s="11" t="s">
        <v>46</v>
      </c>
      <c r="C208" s="12" t="s">
        <v>47</v>
      </c>
      <c r="D208" s="40">
        <v>877593</v>
      </c>
      <c r="E208" s="43">
        <v>877593</v>
      </c>
      <c r="F208" s="43">
        <v>730647</v>
      </c>
      <c r="G208" s="43">
        <f t="shared" si="7"/>
        <v>146946</v>
      </c>
      <c r="M208" s="46"/>
      <c r="N208" s="46"/>
    </row>
    <row r="209" spans="1:14" s="5" customFormat="1" ht="15" customHeight="1" x14ac:dyDescent="0.3">
      <c r="A209" s="1"/>
      <c r="B209" s="11" t="s">
        <v>48</v>
      </c>
      <c r="C209" s="12" t="s">
        <v>143</v>
      </c>
      <c r="D209" s="40">
        <v>3097</v>
      </c>
      <c r="E209" s="43">
        <v>3097</v>
      </c>
      <c r="F209" s="43">
        <v>1050</v>
      </c>
      <c r="G209" s="43">
        <f t="shared" si="7"/>
        <v>2047</v>
      </c>
      <c r="M209" s="46"/>
      <c r="N209" s="46"/>
    </row>
    <row r="210" spans="1:14" s="5" customFormat="1" ht="15" customHeight="1" x14ac:dyDescent="0.3">
      <c r="A210" s="1"/>
      <c r="B210" s="11" t="s">
        <v>50</v>
      </c>
      <c r="C210" s="12" t="s">
        <v>51</v>
      </c>
      <c r="D210" s="40">
        <v>1624520</v>
      </c>
      <c r="E210" s="43">
        <v>1624520</v>
      </c>
      <c r="F210" s="43">
        <v>469952</v>
      </c>
      <c r="G210" s="43">
        <f t="shared" si="7"/>
        <v>1154568</v>
      </c>
      <c r="M210" s="46"/>
      <c r="N210" s="46"/>
    </row>
    <row r="211" spans="1:14" s="5" customFormat="1" ht="15" customHeight="1" x14ac:dyDescent="0.3">
      <c r="A211" s="1"/>
      <c r="B211" s="11" t="s">
        <v>52</v>
      </c>
      <c r="C211" s="12" t="s">
        <v>53</v>
      </c>
      <c r="D211" s="40">
        <v>3145933</v>
      </c>
      <c r="E211" s="43">
        <v>3145933</v>
      </c>
      <c r="F211" s="43">
        <v>704848</v>
      </c>
      <c r="G211" s="43">
        <f t="shared" si="7"/>
        <v>2441085</v>
      </c>
      <c r="M211" s="46"/>
      <c r="N211" s="46"/>
    </row>
    <row r="212" spans="1:14" s="5" customFormat="1" ht="15" customHeight="1" x14ac:dyDescent="0.3">
      <c r="A212" s="1"/>
      <c r="B212" s="11" t="s">
        <v>56</v>
      </c>
      <c r="C212" s="12" t="s">
        <v>57</v>
      </c>
      <c r="D212" s="40">
        <v>8512467</v>
      </c>
      <c r="E212" s="43">
        <v>8512467</v>
      </c>
      <c r="F212" s="43">
        <v>1189519</v>
      </c>
      <c r="G212" s="43">
        <f t="shared" si="7"/>
        <v>7322948</v>
      </c>
      <c r="M212" s="46"/>
      <c r="N212" s="46"/>
    </row>
    <row r="213" spans="1:14" s="5" customFormat="1" ht="15" customHeight="1" x14ac:dyDescent="0.3">
      <c r="A213" s="1"/>
      <c r="B213" s="11" t="s">
        <v>58</v>
      </c>
      <c r="C213" s="12" t="s">
        <v>126</v>
      </c>
      <c r="D213" s="40">
        <v>1382471</v>
      </c>
      <c r="E213" s="43">
        <v>1382471</v>
      </c>
      <c r="F213" s="43">
        <v>1382471</v>
      </c>
      <c r="G213" s="43">
        <f t="shared" si="7"/>
        <v>0</v>
      </c>
      <c r="M213" s="46"/>
      <c r="N213" s="46"/>
    </row>
    <row r="214" spans="1:14" s="5" customFormat="1" ht="15" customHeight="1" x14ac:dyDescent="0.3">
      <c r="A214" s="1"/>
      <c r="B214" s="11" t="s">
        <v>60</v>
      </c>
      <c r="C214" s="12" t="s">
        <v>61</v>
      </c>
      <c r="D214" s="40">
        <v>8661758</v>
      </c>
      <c r="E214" s="43">
        <v>8661758</v>
      </c>
      <c r="F214" s="43">
        <v>2638922</v>
      </c>
      <c r="G214" s="43">
        <f t="shared" si="7"/>
        <v>6022836</v>
      </c>
      <c r="M214" s="46"/>
      <c r="N214" s="46"/>
    </row>
    <row r="215" spans="1:14" s="5" customFormat="1" ht="15" customHeight="1" x14ac:dyDescent="0.3">
      <c r="A215" s="1"/>
      <c r="B215" s="11" t="s">
        <v>62</v>
      </c>
      <c r="C215" s="12" t="s">
        <v>55</v>
      </c>
      <c r="D215" s="40">
        <v>1433291</v>
      </c>
      <c r="E215" s="43">
        <v>1433291</v>
      </c>
      <c r="F215" s="43">
        <v>108259</v>
      </c>
      <c r="G215" s="43">
        <f t="shared" si="7"/>
        <v>1325032</v>
      </c>
      <c r="M215" s="46"/>
      <c r="N215" s="46"/>
    </row>
    <row r="216" spans="1:14" s="5" customFormat="1" ht="15" customHeight="1" x14ac:dyDescent="0.3">
      <c r="A216" s="1"/>
      <c r="B216" s="11" t="s">
        <v>70</v>
      </c>
      <c r="C216" s="12" t="s">
        <v>39</v>
      </c>
      <c r="D216" s="40">
        <v>420261</v>
      </c>
      <c r="E216" s="43">
        <v>420261</v>
      </c>
      <c r="F216" s="43">
        <v>94695</v>
      </c>
      <c r="G216" s="43">
        <f t="shared" si="7"/>
        <v>325566</v>
      </c>
      <c r="M216" s="46"/>
      <c r="N216" s="46"/>
    </row>
    <row r="217" spans="1:14" s="5" customFormat="1" ht="15" customHeight="1" x14ac:dyDescent="0.3">
      <c r="A217" s="1"/>
      <c r="B217" s="11" t="s">
        <v>193</v>
      </c>
      <c r="C217" s="12" t="s">
        <v>194</v>
      </c>
      <c r="D217" s="40">
        <v>787743</v>
      </c>
      <c r="E217" s="43">
        <v>787743</v>
      </c>
      <c r="F217" s="43">
        <v>119837</v>
      </c>
      <c r="G217" s="43">
        <f t="shared" si="7"/>
        <v>667906</v>
      </c>
      <c r="M217" s="46"/>
      <c r="N217" s="46"/>
    </row>
    <row r="218" spans="1:14" s="5" customFormat="1" ht="15" customHeight="1" x14ac:dyDescent="0.3">
      <c r="A218" s="1"/>
      <c r="B218" s="11" t="s">
        <v>73</v>
      </c>
      <c r="C218" s="12" t="s">
        <v>144</v>
      </c>
      <c r="D218" s="40">
        <v>560717</v>
      </c>
      <c r="E218" s="43">
        <v>560717</v>
      </c>
      <c r="F218" s="43">
        <v>4920</v>
      </c>
      <c r="G218" s="43">
        <f t="shared" si="7"/>
        <v>555797</v>
      </c>
      <c r="M218" s="46"/>
      <c r="N218" s="46"/>
    </row>
    <row r="219" spans="1:14" s="5" customFormat="1" ht="15" customHeight="1" x14ac:dyDescent="0.3">
      <c r="A219" s="1"/>
      <c r="B219" s="11" t="s">
        <v>75</v>
      </c>
      <c r="C219" s="12" t="s">
        <v>76</v>
      </c>
      <c r="D219" s="40">
        <v>1808533</v>
      </c>
      <c r="E219" s="43">
        <v>1808533</v>
      </c>
      <c r="F219" s="43">
        <v>478579</v>
      </c>
      <c r="G219" s="43">
        <f t="shared" si="7"/>
        <v>1329954</v>
      </c>
      <c r="M219" s="46"/>
      <c r="N219" s="46"/>
    </row>
    <row r="220" spans="1:14" s="5" customFormat="1" ht="15" customHeight="1" x14ac:dyDescent="0.3">
      <c r="A220" s="1"/>
      <c r="B220" s="11" t="s">
        <v>77</v>
      </c>
      <c r="C220" s="12" t="s">
        <v>185</v>
      </c>
      <c r="D220" s="40">
        <v>7580035</v>
      </c>
      <c r="E220" s="43">
        <v>7580035</v>
      </c>
      <c r="F220" s="43">
        <v>50253</v>
      </c>
      <c r="G220" s="43">
        <f t="shared" si="7"/>
        <v>7529782</v>
      </c>
      <c r="M220" s="46"/>
      <c r="N220" s="46"/>
    </row>
    <row r="221" spans="1:14" s="5" customFormat="1" ht="15" customHeight="1" x14ac:dyDescent="0.3">
      <c r="A221" s="1"/>
      <c r="B221" s="11" t="s">
        <v>79</v>
      </c>
      <c r="C221" s="12" t="s">
        <v>80</v>
      </c>
      <c r="D221" s="40">
        <v>736457</v>
      </c>
      <c r="E221" s="43">
        <v>736457</v>
      </c>
      <c r="F221" s="43">
        <v>59805</v>
      </c>
      <c r="G221" s="43">
        <f t="shared" si="7"/>
        <v>676652</v>
      </c>
      <c r="M221" s="46"/>
      <c r="N221" s="46"/>
    </row>
    <row r="222" spans="1:14" s="5" customFormat="1" ht="15" customHeight="1" x14ac:dyDescent="0.3">
      <c r="A222" s="1"/>
      <c r="B222" s="11" t="s">
        <v>81</v>
      </c>
      <c r="C222" s="12" t="s">
        <v>82</v>
      </c>
      <c r="D222" s="40">
        <v>3715992</v>
      </c>
      <c r="E222" s="43">
        <v>3715992</v>
      </c>
      <c r="F222" s="43">
        <v>1486524</v>
      </c>
      <c r="G222" s="43">
        <f t="shared" si="7"/>
        <v>2229468</v>
      </c>
      <c r="M222" s="46"/>
      <c r="N222" s="46"/>
    </row>
    <row r="223" spans="1:14" s="5" customFormat="1" ht="15" customHeight="1" x14ac:dyDescent="0.3">
      <c r="A223" s="1"/>
      <c r="B223" s="11" t="s">
        <v>86</v>
      </c>
      <c r="C223" s="12" t="s">
        <v>87</v>
      </c>
      <c r="D223" s="40">
        <v>479245</v>
      </c>
      <c r="E223" s="43">
        <v>479245</v>
      </c>
      <c r="F223" s="43">
        <v>144966</v>
      </c>
      <c r="G223" s="43">
        <f t="shared" si="7"/>
        <v>334279</v>
      </c>
      <c r="M223" s="46"/>
      <c r="N223" s="46"/>
    </row>
    <row r="224" spans="1:14" s="5" customFormat="1" ht="15" customHeight="1" x14ac:dyDescent="0.3">
      <c r="A224" s="1"/>
      <c r="B224" s="11" t="s">
        <v>88</v>
      </c>
      <c r="C224" s="12" t="s">
        <v>89</v>
      </c>
      <c r="D224" s="40">
        <v>479245</v>
      </c>
      <c r="E224" s="43">
        <v>479245</v>
      </c>
      <c r="F224" s="43">
        <v>164276</v>
      </c>
      <c r="G224" s="43">
        <f t="shared" si="7"/>
        <v>314969</v>
      </c>
      <c r="M224" s="46"/>
      <c r="N224" s="46"/>
    </row>
    <row r="225" spans="1:14" s="5" customFormat="1" ht="15" customHeight="1" x14ac:dyDescent="0.3">
      <c r="A225" s="1"/>
      <c r="B225" s="11" t="s">
        <v>90</v>
      </c>
      <c r="C225" s="12" t="s">
        <v>91</v>
      </c>
      <c r="D225" s="40">
        <v>1342269</v>
      </c>
      <c r="E225" s="43">
        <v>1342269</v>
      </c>
      <c r="F225" s="43">
        <v>180298</v>
      </c>
      <c r="G225" s="43">
        <f t="shared" si="7"/>
        <v>1161971</v>
      </c>
      <c r="M225" s="46"/>
      <c r="N225" s="46"/>
    </row>
    <row r="226" spans="1:14" s="5" customFormat="1" ht="15" customHeight="1" x14ac:dyDescent="0.3">
      <c r="A226" s="1"/>
      <c r="B226" s="11" t="s">
        <v>94</v>
      </c>
      <c r="C226" s="12" t="s">
        <v>95</v>
      </c>
      <c r="D226" s="40">
        <v>265823</v>
      </c>
      <c r="E226" s="43">
        <v>265823</v>
      </c>
      <c r="F226" s="43">
        <v>38084</v>
      </c>
      <c r="G226" s="43">
        <f t="shared" si="7"/>
        <v>227739</v>
      </c>
      <c r="M226" s="46"/>
      <c r="N226" s="46"/>
    </row>
    <row r="227" spans="1:14" s="5" customFormat="1" ht="15" customHeight="1" x14ac:dyDescent="0.3">
      <c r="A227" s="1"/>
      <c r="B227" s="11" t="s">
        <v>98</v>
      </c>
      <c r="C227" s="12" t="s">
        <v>63</v>
      </c>
      <c r="D227" s="40">
        <v>3177035</v>
      </c>
      <c r="E227" s="43">
        <v>3177035</v>
      </c>
      <c r="F227" s="43">
        <v>0</v>
      </c>
      <c r="G227" s="43">
        <f t="shared" si="7"/>
        <v>3177035</v>
      </c>
      <c r="M227" s="46"/>
      <c r="N227" s="46"/>
    </row>
    <row r="228" spans="1:14" s="5" customFormat="1" ht="15" customHeight="1" x14ac:dyDescent="0.3">
      <c r="A228" s="1"/>
      <c r="B228" s="11" t="s">
        <v>99</v>
      </c>
      <c r="C228" s="12" t="s">
        <v>100</v>
      </c>
      <c r="D228" s="40">
        <v>2339895</v>
      </c>
      <c r="E228" s="43">
        <v>2339895</v>
      </c>
      <c r="F228" s="43">
        <v>2339895</v>
      </c>
      <c r="G228" s="43">
        <f t="shared" si="7"/>
        <v>0</v>
      </c>
      <c r="M228" s="46"/>
      <c r="N228" s="46"/>
    </row>
    <row r="229" spans="1:14" s="5" customFormat="1" ht="15" customHeight="1" x14ac:dyDescent="0.3">
      <c r="A229" s="1"/>
      <c r="B229" s="11" t="s">
        <v>101</v>
      </c>
      <c r="C229" s="12" t="s">
        <v>145</v>
      </c>
      <c r="D229" s="40">
        <v>1368724</v>
      </c>
      <c r="E229" s="43">
        <v>1368724</v>
      </c>
      <c r="F229" s="43">
        <v>0</v>
      </c>
      <c r="G229" s="43">
        <f t="shared" si="7"/>
        <v>1368724</v>
      </c>
      <c r="M229" s="46"/>
      <c r="N229" s="46"/>
    </row>
    <row r="230" spans="1:14" s="5" customFormat="1" ht="15" customHeight="1" x14ac:dyDescent="0.3">
      <c r="A230" s="1"/>
      <c r="B230" s="11" t="s">
        <v>103</v>
      </c>
      <c r="C230" s="12" t="s">
        <v>104</v>
      </c>
      <c r="D230" s="40">
        <v>17038752</v>
      </c>
      <c r="E230" s="43">
        <v>17038752</v>
      </c>
      <c r="F230" s="43">
        <v>2060520</v>
      </c>
      <c r="G230" s="43">
        <f t="shared" si="7"/>
        <v>14978232</v>
      </c>
      <c r="M230" s="46"/>
      <c r="N230" s="46"/>
    </row>
    <row r="231" spans="1:14" s="5" customFormat="1" ht="15" customHeight="1" x14ac:dyDescent="0.3">
      <c r="A231" s="1"/>
      <c r="B231" s="11" t="s">
        <v>105</v>
      </c>
      <c r="C231" s="12" t="s">
        <v>106</v>
      </c>
      <c r="D231" s="40">
        <v>1207697</v>
      </c>
      <c r="E231" s="43">
        <v>1207697</v>
      </c>
      <c r="F231" s="43">
        <v>239162</v>
      </c>
      <c r="G231" s="43">
        <f t="shared" si="7"/>
        <v>968535</v>
      </c>
      <c r="M231" s="46"/>
      <c r="N231" s="46"/>
    </row>
    <row r="232" spans="1:14" s="5" customFormat="1" ht="15" customHeight="1" x14ac:dyDescent="0.3">
      <c r="A232" s="1"/>
      <c r="B232" s="11" t="s">
        <v>107</v>
      </c>
      <c r="C232" s="12" t="s">
        <v>108</v>
      </c>
      <c r="D232" s="40">
        <v>5465605</v>
      </c>
      <c r="E232" s="43">
        <v>5465605</v>
      </c>
      <c r="F232" s="43">
        <v>44286</v>
      </c>
      <c r="G232" s="43">
        <f t="shared" si="7"/>
        <v>5421319</v>
      </c>
      <c r="M232" s="46"/>
      <c r="N232" s="46"/>
    </row>
    <row r="233" spans="1:14" s="5" customFormat="1" ht="15" customHeight="1" x14ac:dyDescent="0.3">
      <c r="A233" s="1"/>
      <c r="B233" s="11" t="s">
        <v>111</v>
      </c>
      <c r="C233" s="12" t="s">
        <v>112</v>
      </c>
      <c r="D233" s="40">
        <v>12883642</v>
      </c>
      <c r="E233" s="43">
        <v>12883642</v>
      </c>
      <c r="F233" s="43">
        <v>2699510</v>
      </c>
      <c r="G233" s="43">
        <f t="shared" si="7"/>
        <v>10184132</v>
      </c>
      <c r="M233" s="46"/>
      <c r="N233" s="46"/>
    </row>
    <row r="234" spans="1:14" ht="28.5" customHeight="1" x14ac:dyDescent="0.3">
      <c r="B234" s="13" t="s">
        <v>164</v>
      </c>
      <c r="C234" s="14"/>
      <c r="D234" s="44" t="e">
        <f>SUM(#REF!)</f>
        <v>#REF!</v>
      </c>
      <c r="E234" s="44">
        <f>SUM(E191:E233)</f>
        <v>687265424</v>
      </c>
      <c r="F234" s="44">
        <f t="shared" ref="F234:G234" si="8">SUM(F191:F233)</f>
        <v>148603650</v>
      </c>
      <c r="G234" s="44">
        <f t="shared" si="8"/>
        <v>538661774</v>
      </c>
    </row>
    <row r="235" spans="1:14" ht="15" customHeight="1" x14ac:dyDescent="0.3">
      <c r="B235" s="16"/>
      <c r="C235" s="17"/>
      <c r="D235" s="41"/>
      <c r="E235" s="18"/>
      <c r="F235" s="18"/>
      <c r="G235" s="18"/>
    </row>
    <row r="236" spans="1:14" ht="15" customHeight="1" x14ac:dyDescent="0.3">
      <c r="B236" s="16"/>
      <c r="C236" s="17"/>
      <c r="D236" s="41"/>
      <c r="E236" s="18"/>
      <c r="F236" s="18"/>
      <c r="G236" s="18"/>
    </row>
    <row r="237" spans="1:14" ht="15" customHeight="1" x14ac:dyDescent="0.3">
      <c r="B237" s="16"/>
      <c r="C237" s="17"/>
      <c r="D237" s="41"/>
      <c r="E237" s="18"/>
      <c r="F237" s="18"/>
      <c r="G237" s="18"/>
    </row>
    <row r="238" spans="1:14" ht="15" customHeight="1" x14ac:dyDescent="0.3">
      <c r="B238" s="19" t="s">
        <v>168</v>
      </c>
      <c r="C238" s="17"/>
      <c r="D238" s="41"/>
      <c r="E238" s="18"/>
      <c r="F238" s="18"/>
      <c r="G238" s="18"/>
    </row>
    <row r="239" spans="1:14" ht="15" customHeight="1" x14ac:dyDescent="0.3">
      <c r="B239" s="16"/>
      <c r="C239" s="17"/>
      <c r="D239" s="41"/>
      <c r="E239" s="18"/>
      <c r="F239" s="18"/>
      <c r="G239" s="18"/>
    </row>
    <row r="240" spans="1:14" ht="32.25" customHeight="1" x14ac:dyDescent="0.25">
      <c r="B240" s="2" t="s">
        <v>0</v>
      </c>
      <c r="C240" s="3" t="s">
        <v>1</v>
      </c>
      <c r="D240" s="39" t="str">
        <f>+$D$13</f>
        <v>Credito Original</v>
      </c>
      <c r="E240" s="4" t="s">
        <v>160</v>
      </c>
      <c r="F240" s="4" t="str">
        <f>+F13</f>
        <v>Ejecución al 31/03/2017</v>
      </c>
      <c r="G240" s="4" t="s">
        <v>161</v>
      </c>
    </row>
    <row r="241" spans="1:14" s="5" customFormat="1" ht="15" customHeight="1" x14ac:dyDescent="0.3">
      <c r="A241" s="1"/>
      <c r="B241" s="11" t="s">
        <v>2</v>
      </c>
      <c r="C241" s="12" t="s">
        <v>3</v>
      </c>
      <c r="D241" s="40">
        <v>34295239</v>
      </c>
      <c r="E241" s="43">
        <v>34295239</v>
      </c>
      <c r="F241" s="43">
        <v>9150769</v>
      </c>
      <c r="G241" s="43">
        <f t="shared" ref="G241:G282" si="9">+E241-F241</f>
        <v>25144470</v>
      </c>
      <c r="M241" s="46"/>
      <c r="N241" s="46"/>
    </row>
    <row r="242" spans="1:14" s="5" customFormat="1" ht="15" customHeight="1" x14ac:dyDescent="0.3">
      <c r="A242" s="1"/>
      <c r="B242" s="11" t="s">
        <v>4</v>
      </c>
      <c r="C242" s="12" t="s">
        <v>5</v>
      </c>
      <c r="D242" s="40">
        <v>2857937</v>
      </c>
      <c r="E242" s="43">
        <v>2857937</v>
      </c>
      <c r="F242" s="43">
        <v>0</v>
      </c>
      <c r="G242" s="43">
        <f t="shared" si="9"/>
        <v>2857937</v>
      </c>
      <c r="M242" s="46"/>
      <c r="N242" s="46"/>
    </row>
    <row r="243" spans="1:14" s="5" customFormat="1" ht="15" customHeight="1" x14ac:dyDescent="0.3">
      <c r="A243" s="1"/>
      <c r="B243" s="11" t="s">
        <v>6</v>
      </c>
      <c r="C243" s="12" t="s">
        <v>7</v>
      </c>
      <c r="D243" s="40">
        <v>9734132</v>
      </c>
      <c r="E243" s="43">
        <v>9734132</v>
      </c>
      <c r="F243" s="43">
        <v>2415803</v>
      </c>
      <c r="G243" s="43">
        <f t="shared" si="9"/>
        <v>7318329</v>
      </c>
      <c r="M243" s="46"/>
      <c r="N243" s="46"/>
    </row>
    <row r="244" spans="1:14" s="5" customFormat="1" ht="15" customHeight="1" x14ac:dyDescent="0.3">
      <c r="A244" s="1"/>
      <c r="B244" s="11" t="s">
        <v>8</v>
      </c>
      <c r="C244" s="12" t="s">
        <v>9</v>
      </c>
      <c r="D244" s="40">
        <v>714973</v>
      </c>
      <c r="E244" s="43">
        <v>714973</v>
      </c>
      <c r="F244" s="43">
        <v>195354</v>
      </c>
      <c r="G244" s="43">
        <f t="shared" si="9"/>
        <v>519619</v>
      </c>
      <c r="M244" s="46"/>
      <c r="N244" s="46"/>
    </row>
    <row r="245" spans="1:14" s="5" customFormat="1" ht="15" customHeight="1" x14ac:dyDescent="0.3">
      <c r="A245" s="1"/>
      <c r="B245" s="11" t="s">
        <v>18</v>
      </c>
      <c r="C245" s="12" t="s">
        <v>19</v>
      </c>
      <c r="D245" s="40">
        <v>863401</v>
      </c>
      <c r="E245" s="43">
        <v>863401</v>
      </c>
      <c r="F245" s="43">
        <v>39830</v>
      </c>
      <c r="G245" s="43">
        <f t="shared" si="9"/>
        <v>823571</v>
      </c>
      <c r="M245" s="46"/>
      <c r="N245" s="46"/>
    </row>
    <row r="246" spans="1:14" s="5" customFormat="1" ht="15" customHeight="1" x14ac:dyDescent="0.3">
      <c r="A246" s="1"/>
      <c r="B246" s="11" t="s">
        <v>20</v>
      </c>
      <c r="C246" s="12" t="s">
        <v>21</v>
      </c>
      <c r="D246" s="40">
        <v>23089</v>
      </c>
      <c r="E246" s="43">
        <v>23089</v>
      </c>
      <c r="F246" s="43">
        <v>23089</v>
      </c>
      <c r="G246" s="43">
        <f t="shared" si="9"/>
        <v>0</v>
      </c>
      <c r="M246" s="46"/>
      <c r="N246" s="46"/>
    </row>
    <row r="247" spans="1:14" s="5" customFormat="1" ht="15" customHeight="1" x14ac:dyDescent="0.3">
      <c r="A247" s="1"/>
      <c r="B247" s="11" t="s">
        <v>22</v>
      </c>
      <c r="C247" s="12" t="s">
        <v>23</v>
      </c>
      <c r="D247" s="40">
        <v>24994</v>
      </c>
      <c r="E247" s="43">
        <v>24994</v>
      </c>
      <c r="F247" s="43">
        <v>4207</v>
      </c>
      <c r="G247" s="43">
        <f t="shared" si="9"/>
        <v>20787</v>
      </c>
      <c r="M247" s="46"/>
      <c r="N247" s="46"/>
    </row>
    <row r="248" spans="1:14" s="5" customFormat="1" ht="15" customHeight="1" x14ac:dyDescent="0.3">
      <c r="A248" s="1"/>
      <c r="B248" s="11" t="s">
        <v>24</v>
      </c>
      <c r="C248" s="12" t="s">
        <v>25</v>
      </c>
      <c r="D248" s="40">
        <v>11060</v>
      </c>
      <c r="E248" s="43">
        <v>11060</v>
      </c>
      <c r="F248" s="43">
        <v>0</v>
      </c>
      <c r="G248" s="43">
        <f t="shared" si="9"/>
        <v>11060</v>
      </c>
      <c r="M248" s="46"/>
      <c r="N248" s="46"/>
    </row>
    <row r="249" spans="1:14" s="5" customFormat="1" ht="15" customHeight="1" x14ac:dyDescent="0.3">
      <c r="A249" s="1"/>
      <c r="B249" s="11" t="s">
        <v>26</v>
      </c>
      <c r="C249" s="12" t="s">
        <v>27</v>
      </c>
      <c r="D249" s="40">
        <v>1106</v>
      </c>
      <c r="E249" s="43">
        <v>1106</v>
      </c>
      <c r="F249" s="43">
        <v>1106</v>
      </c>
      <c r="G249" s="43">
        <f t="shared" si="9"/>
        <v>0</v>
      </c>
      <c r="M249" s="46"/>
      <c r="N249" s="46"/>
    </row>
    <row r="250" spans="1:14" s="5" customFormat="1" ht="15" customHeight="1" x14ac:dyDescent="0.3">
      <c r="A250" s="1"/>
      <c r="B250" s="11" t="s">
        <v>28</v>
      </c>
      <c r="C250" s="12" t="s">
        <v>29</v>
      </c>
      <c r="D250" s="40">
        <v>31151</v>
      </c>
      <c r="E250" s="43">
        <v>31151</v>
      </c>
      <c r="F250" s="43">
        <v>1339</v>
      </c>
      <c r="G250" s="43">
        <f t="shared" si="9"/>
        <v>29812</v>
      </c>
      <c r="M250" s="46"/>
      <c r="N250" s="46"/>
    </row>
    <row r="251" spans="1:14" s="5" customFormat="1" ht="15" customHeight="1" x14ac:dyDescent="0.3">
      <c r="A251" s="1"/>
      <c r="B251" s="11" t="s">
        <v>30</v>
      </c>
      <c r="C251" s="12" t="s">
        <v>31</v>
      </c>
      <c r="D251" s="40">
        <v>32515</v>
      </c>
      <c r="E251" s="43">
        <v>32515</v>
      </c>
      <c r="F251" s="43">
        <v>12306</v>
      </c>
      <c r="G251" s="43">
        <f t="shared" si="9"/>
        <v>20209</v>
      </c>
      <c r="M251" s="46"/>
      <c r="N251" s="46"/>
    </row>
    <row r="252" spans="1:14" s="5" customFormat="1" ht="15" customHeight="1" x14ac:dyDescent="0.3">
      <c r="A252" s="1"/>
      <c r="B252" s="11" t="s">
        <v>32</v>
      </c>
      <c r="C252" s="12" t="s">
        <v>33</v>
      </c>
      <c r="D252" s="40">
        <v>11060</v>
      </c>
      <c r="E252" s="43">
        <v>11060</v>
      </c>
      <c r="F252" s="43">
        <v>3571</v>
      </c>
      <c r="G252" s="43">
        <f t="shared" si="9"/>
        <v>7489</v>
      </c>
      <c r="M252" s="46"/>
      <c r="N252" s="46"/>
    </row>
    <row r="253" spans="1:14" s="5" customFormat="1" ht="15" customHeight="1" x14ac:dyDescent="0.3">
      <c r="A253" s="1"/>
      <c r="B253" s="11" t="s">
        <v>34</v>
      </c>
      <c r="C253" s="12" t="s">
        <v>35</v>
      </c>
      <c r="D253" s="40">
        <v>7742</v>
      </c>
      <c r="E253" s="43">
        <v>7742</v>
      </c>
      <c r="F253" s="43">
        <v>360</v>
      </c>
      <c r="G253" s="43">
        <f t="shared" si="9"/>
        <v>7382</v>
      </c>
      <c r="M253" s="46"/>
      <c r="N253" s="46"/>
    </row>
    <row r="254" spans="1:14" s="5" customFormat="1" ht="15" customHeight="1" x14ac:dyDescent="0.3">
      <c r="A254" s="1"/>
      <c r="B254" s="11" t="s">
        <v>36</v>
      </c>
      <c r="C254" s="12" t="s">
        <v>37</v>
      </c>
      <c r="D254" s="40">
        <v>17695</v>
      </c>
      <c r="E254" s="43">
        <v>17695</v>
      </c>
      <c r="F254" s="43">
        <v>0</v>
      </c>
      <c r="G254" s="43">
        <f t="shared" si="9"/>
        <v>17695</v>
      </c>
      <c r="M254" s="46"/>
      <c r="N254" s="46"/>
    </row>
    <row r="255" spans="1:14" s="5" customFormat="1" ht="15" customHeight="1" x14ac:dyDescent="0.3">
      <c r="A255" s="1"/>
      <c r="B255" s="11" t="s">
        <v>38</v>
      </c>
      <c r="C255" s="12" t="s">
        <v>39</v>
      </c>
      <c r="D255" s="40">
        <v>43501</v>
      </c>
      <c r="E255" s="43">
        <v>43501</v>
      </c>
      <c r="F255" s="43">
        <v>5094</v>
      </c>
      <c r="G255" s="43">
        <f t="shared" si="9"/>
        <v>38407</v>
      </c>
      <c r="M255" s="46"/>
      <c r="N255" s="46"/>
    </row>
    <row r="256" spans="1:14" s="5" customFormat="1" ht="15" customHeight="1" x14ac:dyDescent="0.3">
      <c r="A256" s="1"/>
      <c r="B256" s="11" t="s">
        <v>40</v>
      </c>
      <c r="C256" s="12" t="s">
        <v>41</v>
      </c>
      <c r="D256" s="40">
        <v>21234</v>
      </c>
      <c r="E256" s="43">
        <v>21234</v>
      </c>
      <c r="F256" s="43">
        <v>9037</v>
      </c>
      <c r="G256" s="43">
        <f t="shared" si="9"/>
        <v>12197</v>
      </c>
      <c r="M256" s="46"/>
      <c r="N256" s="46"/>
    </row>
    <row r="257" spans="1:14" s="5" customFormat="1" ht="15" customHeight="1" x14ac:dyDescent="0.3">
      <c r="A257" s="1"/>
      <c r="B257" s="11" t="s">
        <v>46</v>
      </c>
      <c r="C257" s="12" t="s">
        <v>47</v>
      </c>
      <c r="D257" s="40">
        <v>62685</v>
      </c>
      <c r="E257" s="43">
        <v>62685</v>
      </c>
      <c r="F257" s="43">
        <v>52383</v>
      </c>
      <c r="G257" s="43">
        <f t="shared" si="9"/>
        <v>10302</v>
      </c>
      <c r="M257" s="46"/>
      <c r="N257" s="46"/>
    </row>
    <row r="258" spans="1:14" s="5" customFormat="1" ht="15" customHeight="1" x14ac:dyDescent="0.3">
      <c r="A258" s="1"/>
      <c r="B258" s="11" t="s">
        <v>48</v>
      </c>
      <c r="C258" s="12" t="s">
        <v>49</v>
      </c>
      <c r="D258" s="40">
        <v>221</v>
      </c>
      <c r="E258" s="43">
        <v>221</v>
      </c>
      <c r="F258" s="43">
        <v>221</v>
      </c>
      <c r="G258" s="43">
        <f t="shared" si="9"/>
        <v>0</v>
      </c>
      <c r="M258" s="46"/>
      <c r="N258" s="46"/>
    </row>
    <row r="259" spans="1:14" s="5" customFormat="1" ht="15" customHeight="1" x14ac:dyDescent="0.3">
      <c r="A259" s="1"/>
      <c r="B259" s="11" t="s">
        <v>50</v>
      </c>
      <c r="C259" s="12" t="s">
        <v>51</v>
      </c>
      <c r="D259" s="40">
        <v>116037</v>
      </c>
      <c r="E259" s="43">
        <v>116037</v>
      </c>
      <c r="F259" s="43">
        <v>33568</v>
      </c>
      <c r="G259" s="43">
        <f t="shared" si="9"/>
        <v>82469</v>
      </c>
      <c r="M259" s="46"/>
      <c r="N259" s="46"/>
    </row>
    <row r="260" spans="1:14" s="5" customFormat="1" ht="15" customHeight="1" x14ac:dyDescent="0.3">
      <c r="A260" s="1"/>
      <c r="B260" s="11" t="s">
        <v>52</v>
      </c>
      <c r="C260" s="12" t="s">
        <v>125</v>
      </c>
      <c r="D260" s="40">
        <v>224710</v>
      </c>
      <c r="E260" s="43">
        <v>224710</v>
      </c>
      <c r="F260" s="43">
        <v>50346</v>
      </c>
      <c r="G260" s="43">
        <f t="shared" si="9"/>
        <v>174364</v>
      </c>
      <c r="M260" s="46"/>
      <c r="N260" s="46"/>
    </row>
    <row r="261" spans="1:14" s="5" customFormat="1" ht="15" customHeight="1" x14ac:dyDescent="0.3">
      <c r="A261" s="1"/>
      <c r="B261" s="11" t="s">
        <v>56</v>
      </c>
      <c r="C261" s="12" t="s">
        <v>146</v>
      </c>
      <c r="D261" s="40">
        <v>591414</v>
      </c>
      <c r="E261" s="43">
        <v>591414</v>
      </c>
      <c r="F261" s="43">
        <v>40268</v>
      </c>
      <c r="G261" s="43">
        <f t="shared" si="9"/>
        <v>551146</v>
      </c>
      <c r="M261" s="46"/>
      <c r="N261" s="46"/>
    </row>
    <row r="262" spans="1:14" s="5" customFormat="1" ht="15" customHeight="1" x14ac:dyDescent="0.3">
      <c r="A262" s="1"/>
      <c r="B262" s="11" t="s">
        <v>58</v>
      </c>
      <c r="C262" s="12" t="s">
        <v>126</v>
      </c>
      <c r="D262" s="40">
        <v>14240</v>
      </c>
      <c r="E262" s="43">
        <v>14240</v>
      </c>
      <c r="F262" s="43">
        <v>14240</v>
      </c>
      <c r="G262" s="43">
        <f t="shared" si="9"/>
        <v>0</v>
      </c>
      <c r="M262" s="46"/>
      <c r="N262" s="46"/>
    </row>
    <row r="263" spans="1:14" s="5" customFormat="1" ht="15" customHeight="1" x14ac:dyDescent="0.3">
      <c r="A263" s="1"/>
      <c r="B263" s="11" t="s">
        <v>60</v>
      </c>
      <c r="C263" s="12" t="s">
        <v>136</v>
      </c>
      <c r="D263" s="40">
        <v>204566</v>
      </c>
      <c r="E263" s="43">
        <v>204566</v>
      </c>
      <c r="F263" s="43">
        <v>35220</v>
      </c>
      <c r="G263" s="43">
        <f t="shared" si="9"/>
        <v>169346</v>
      </c>
      <c r="M263" s="46"/>
      <c r="N263" s="46"/>
    </row>
    <row r="264" spans="1:14" s="5" customFormat="1" ht="15" customHeight="1" x14ac:dyDescent="0.3">
      <c r="A264" s="1"/>
      <c r="B264" s="11" t="s">
        <v>62</v>
      </c>
      <c r="C264" s="12" t="s">
        <v>55</v>
      </c>
      <c r="D264" s="40">
        <v>102378</v>
      </c>
      <c r="E264" s="43">
        <v>102378</v>
      </c>
      <c r="F264" s="43">
        <v>7733</v>
      </c>
      <c r="G264" s="43">
        <f t="shared" si="9"/>
        <v>94645</v>
      </c>
      <c r="M264" s="46"/>
      <c r="N264" s="46"/>
    </row>
    <row r="265" spans="1:14" s="5" customFormat="1" ht="15" customHeight="1" x14ac:dyDescent="0.3">
      <c r="A265" s="1"/>
      <c r="B265" s="11" t="s">
        <v>69</v>
      </c>
      <c r="C265" s="12" t="s">
        <v>128</v>
      </c>
      <c r="D265" s="40">
        <v>724280</v>
      </c>
      <c r="E265" s="43">
        <v>724280</v>
      </c>
      <c r="F265" s="43">
        <v>21120</v>
      </c>
      <c r="G265" s="43">
        <f t="shared" si="9"/>
        <v>703160</v>
      </c>
      <c r="M265" s="46"/>
      <c r="N265" s="46"/>
    </row>
    <row r="266" spans="1:14" s="5" customFormat="1" ht="15" customHeight="1" x14ac:dyDescent="0.3">
      <c r="A266" s="1"/>
      <c r="B266" s="11" t="s">
        <v>70</v>
      </c>
      <c r="C266" s="12" t="s">
        <v>63</v>
      </c>
      <c r="D266" s="40">
        <v>398142</v>
      </c>
      <c r="E266" s="43">
        <v>398142</v>
      </c>
      <c r="F266" s="43">
        <v>105000</v>
      </c>
      <c r="G266" s="43">
        <f t="shared" si="9"/>
        <v>293142</v>
      </c>
      <c r="M266" s="46"/>
      <c r="N266" s="46"/>
    </row>
    <row r="267" spans="1:14" s="5" customFormat="1" ht="15" customHeight="1" x14ac:dyDescent="0.3">
      <c r="A267" s="1"/>
      <c r="B267" s="11" t="s">
        <v>193</v>
      </c>
      <c r="C267" s="12" t="s">
        <v>194</v>
      </c>
      <c r="D267" s="40">
        <v>56267</v>
      </c>
      <c r="E267" s="43">
        <v>56267</v>
      </c>
      <c r="F267" s="43">
        <v>8560</v>
      </c>
      <c r="G267" s="43">
        <f t="shared" si="9"/>
        <v>47707</v>
      </c>
      <c r="M267" s="46"/>
      <c r="N267" s="46"/>
    </row>
    <row r="268" spans="1:14" s="5" customFormat="1" ht="15" customHeight="1" x14ac:dyDescent="0.3">
      <c r="A268" s="1"/>
      <c r="B268" s="11" t="s">
        <v>73</v>
      </c>
      <c r="C268" s="12" t="s">
        <v>147</v>
      </c>
      <c r="D268" s="40">
        <v>62302</v>
      </c>
      <c r="E268" s="43">
        <v>62302</v>
      </c>
      <c r="F268" s="43">
        <v>60</v>
      </c>
      <c r="G268" s="43">
        <f t="shared" si="9"/>
        <v>62242</v>
      </c>
      <c r="M268" s="46"/>
      <c r="N268" s="46"/>
    </row>
    <row r="269" spans="1:14" s="5" customFormat="1" ht="15" customHeight="1" x14ac:dyDescent="0.3">
      <c r="A269" s="1"/>
      <c r="B269" s="11" t="s">
        <v>75</v>
      </c>
      <c r="C269" s="12" t="s">
        <v>76</v>
      </c>
      <c r="D269" s="40">
        <v>129181</v>
      </c>
      <c r="E269" s="43">
        <v>129181</v>
      </c>
      <c r="F269" s="43">
        <v>41344</v>
      </c>
      <c r="G269" s="43">
        <f t="shared" si="9"/>
        <v>87837</v>
      </c>
      <c r="M269" s="46"/>
      <c r="N269" s="46"/>
    </row>
    <row r="270" spans="1:14" s="5" customFormat="1" ht="15" customHeight="1" x14ac:dyDescent="0.3">
      <c r="A270" s="1"/>
      <c r="B270" s="11" t="s">
        <v>77</v>
      </c>
      <c r="C270" s="12" t="s">
        <v>129</v>
      </c>
      <c r="D270" s="40">
        <v>541431</v>
      </c>
      <c r="E270" s="43">
        <v>541431</v>
      </c>
      <c r="F270" s="43">
        <v>3590</v>
      </c>
      <c r="G270" s="43">
        <f t="shared" si="9"/>
        <v>537841</v>
      </c>
      <c r="M270" s="46"/>
      <c r="N270" s="46"/>
    </row>
    <row r="271" spans="1:14" s="5" customFormat="1" ht="15" customHeight="1" x14ac:dyDescent="0.3">
      <c r="A271" s="1"/>
      <c r="B271" s="11" t="s">
        <v>79</v>
      </c>
      <c r="C271" s="12" t="s">
        <v>199</v>
      </c>
      <c r="D271" s="40">
        <v>15979</v>
      </c>
      <c r="E271" s="43">
        <v>15979</v>
      </c>
      <c r="F271" s="43">
        <v>1646</v>
      </c>
      <c r="G271" s="43">
        <f t="shared" si="9"/>
        <v>14333</v>
      </c>
      <c r="M271" s="46"/>
      <c r="N271" s="46"/>
    </row>
    <row r="272" spans="1:14" s="5" customFormat="1" ht="15" customHeight="1" x14ac:dyDescent="0.3">
      <c r="A272" s="1"/>
      <c r="B272" s="11" t="s">
        <v>81</v>
      </c>
      <c r="C272" s="12" t="s">
        <v>148</v>
      </c>
      <c r="D272" s="40">
        <v>265428</v>
      </c>
      <c r="E272" s="43">
        <v>265428</v>
      </c>
      <c r="F272" s="43">
        <v>106180</v>
      </c>
      <c r="G272" s="43">
        <f t="shared" si="9"/>
        <v>159248</v>
      </c>
      <c r="M272" s="46"/>
      <c r="N272" s="46"/>
    </row>
    <row r="273" spans="1:14" s="5" customFormat="1" ht="15" customHeight="1" x14ac:dyDescent="0.3">
      <c r="A273" s="1"/>
      <c r="B273" s="11" t="s">
        <v>86</v>
      </c>
      <c r="C273" s="12" t="s">
        <v>87</v>
      </c>
      <c r="D273" s="40">
        <v>73730</v>
      </c>
      <c r="E273" s="43">
        <v>73730</v>
      </c>
      <c r="F273" s="43">
        <v>55120</v>
      </c>
      <c r="G273" s="43">
        <f t="shared" si="9"/>
        <v>18610</v>
      </c>
      <c r="M273" s="46"/>
      <c r="N273" s="46"/>
    </row>
    <row r="274" spans="1:14" s="5" customFormat="1" ht="15" customHeight="1" x14ac:dyDescent="0.3">
      <c r="A274" s="1"/>
      <c r="B274" s="11" t="s">
        <v>88</v>
      </c>
      <c r="C274" s="12" t="s">
        <v>149</v>
      </c>
      <c r="D274" s="40">
        <v>73730</v>
      </c>
      <c r="E274" s="43">
        <v>73730</v>
      </c>
      <c r="F274" s="43">
        <v>60415</v>
      </c>
      <c r="G274" s="43">
        <f t="shared" si="9"/>
        <v>13315</v>
      </c>
      <c r="M274" s="46"/>
      <c r="N274" s="46"/>
    </row>
    <row r="275" spans="1:14" s="5" customFormat="1" ht="15" customHeight="1" x14ac:dyDescent="0.3">
      <c r="A275" s="1"/>
      <c r="B275" s="11" t="s">
        <v>90</v>
      </c>
      <c r="C275" s="12" t="s">
        <v>91</v>
      </c>
      <c r="D275" s="40">
        <v>149141</v>
      </c>
      <c r="E275" s="43">
        <v>149141</v>
      </c>
      <c r="F275" s="43">
        <v>29650</v>
      </c>
      <c r="G275" s="43">
        <f t="shared" si="9"/>
        <v>119491</v>
      </c>
      <c r="M275" s="46"/>
      <c r="N275" s="46"/>
    </row>
    <row r="276" spans="1:14" s="5" customFormat="1" ht="15" customHeight="1" x14ac:dyDescent="0.3">
      <c r="A276" s="1"/>
      <c r="B276" s="11" t="s">
        <v>94</v>
      </c>
      <c r="C276" s="12" t="s">
        <v>95</v>
      </c>
      <c r="D276" s="40">
        <v>18988</v>
      </c>
      <c r="E276" s="43">
        <v>18988</v>
      </c>
      <c r="F276" s="43">
        <v>2720</v>
      </c>
      <c r="G276" s="43">
        <f t="shared" si="9"/>
        <v>16268</v>
      </c>
      <c r="M276" s="46"/>
      <c r="N276" s="46"/>
    </row>
    <row r="277" spans="1:14" s="5" customFormat="1" ht="15" customHeight="1" x14ac:dyDescent="0.3">
      <c r="A277" s="1"/>
      <c r="B277" s="11" t="s">
        <v>98</v>
      </c>
      <c r="C277" s="12" t="s">
        <v>55</v>
      </c>
      <c r="D277" s="40">
        <v>337526</v>
      </c>
      <c r="E277" s="43">
        <v>337526</v>
      </c>
      <c r="F277" s="43">
        <v>0</v>
      </c>
      <c r="G277" s="43">
        <f t="shared" si="9"/>
        <v>337526</v>
      </c>
      <c r="M277" s="46"/>
      <c r="N277" s="46"/>
    </row>
    <row r="278" spans="1:14" s="5" customFormat="1" ht="15" customHeight="1" x14ac:dyDescent="0.3">
      <c r="A278" s="1"/>
      <c r="B278" s="11" t="s">
        <v>101</v>
      </c>
      <c r="C278" s="12" t="s">
        <v>102</v>
      </c>
      <c r="D278" s="40">
        <v>97766</v>
      </c>
      <c r="E278" s="43">
        <v>97766</v>
      </c>
      <c r="F278" s="43">
        <v>0</v>
      </c>
      <c r="G278" s="43">
        <f t="shared" si="9"/>
        <v>97766</v>
      </c>
      <c r="M278" s="46"/>
      <c r="N278" s="46"/>
    </row>
    <row r="279" spans="1:14" s="5" customFormat="1" ht="15" customHeight="1" x14ac:dyDescent="0.3">
      <c r="A279" s="1"/>
      <c r="B279" s="11" t="s">
        <v>103</v>
      </c>
      <c r="C279" s="12" t="s">
        <v>104</v>
      </c>
      <c r="D279" s="40">
        <v>1217054</v>
      </c>
      <c r="E279" s="43">
        <v>1217054</v>
      </c>
      <c r="F279" s="43">
        <v>147180</v>
      </c>
      <c r="G279" s="43">
        <f t="shared" si="9"/>
        <v>1069874</v>
      </c>
      <c r="M279" s="46"/>
      <c r="N279" s="46"/>
    </row>
    <row r="280" spans="1:14" s="5" customFormat="1" ht="15" customHeight="1" x14ac:dyDescent="0.3">
      <c r="A280" s="1"/>
      <c r="B280" s="11" t="s">
        <v>105</v>
      </c>
      <c r="C280" s="12" t="s">
        <v>106</v>
      </c>
      <c r="D280" s="40">
        <v>368650</v>
      </c>
      <c r="E280" s="43">
        <v>368650</v>
      </c>
      <c r="F280" s="43">
        <v>6454</v>
      </c>
      <c r="G280" s="43">
        <f t="shared" si="9"/>
        <v>362196</v>
      </c>
      <c r="M280" s="46"/>
      <c r="N280" s="46"/>
    </row>
    <row r="281" spans="1:14" s="5" customFormat="1" ht="15" customHeight="1" x14ac:dyDescent="0.3">
      <c r="A281" s="1"/>
      <c r="B281" s="11" t="s">
        <v>107</v>
      </c>
      <c r="C281" s="12" t="s">
        <v>108</v>
      </c>
      <c r="D281" s="40">
        <v>390400</v>
      </c>
      <c r="E281" s="43">
        <v>390400</v>
      </c>
      <c r="F281" s="43">
        <v>0</v>
      </c>
      <c r="G281" s="43">
        <f t="shared" si="9"/>
        <v>390400</v>
      </c>
      <c r="M281" s="46"/>
      <c r="N281" s="46"/>
    </row>
    <row r="282" spans="1:14" s="5" customFormat="1" ht="15" customHeight="1" x14ac:dyDescent="0.3">
      <c r="A282" s="1"/>
      <c r="B282" s="11" t="s">
        <v>111</v>
      </c>
      <c r="C282" s="12" t="s">
        <v>150</v>
      </c>
      <c r="D282" s="40">
        <v>774607</v>
      </c>
      <c r="E282" s="43">
        <v>774607</v>
      </c>
      <c r="F282" s="43">
        <v>74293</v>
      </c>
      <c r="G282" s="43">
        <f t="shared" si="9"/>
        <v>700314</v>
      </c>
      <c r="M282" s="46"/>
      <c r="N282" s="46"/>
    </row>
    <row r="283" spans="1:14" ht="29.25" customHeight="1" x14ac:dyDescent="0.3">
      <c r="B283" s="13" t="s">
        <v>164</v>
      </c>
      <c r="C283" s="14"/>
      <c r="D283" s="44" t="e">
        <f>SUM(#REF!)</f>
        <v>#REF!</v>
      </c>
      <c r="E283" s="44">
        <f>SUM(E241:E282)</f>
        <v>55701682</v>
      </c>
      <c r="F283" s="44">
        <f t="shared" ref="F283:G283" si="10">SUM(F241:F282)</f>
        <v>12759176</v>
      </c>
      <c r="G283" s="44">
        <f t="shared" si="10"/>
        <v>42942506</v>
      </c>
    </row>
    <row r="284" spans="1:14" ht="15" customHeight="1" x14ac:dyDescent="0.3">
      <c r="B284" s="16"/>
      <c r="C284" s="17"/>
      <c r="D284" s="41"/>
      <c r="E284" s="18"/>
      <c r="F284" s="18"/>
      <c r="G284" s="18"/>
    </row>
    <row r="285" spans="1:14" ht="15" customHeight="1" x14ac:dyDescent="0.3">
      <c r="B285" s="16"/>
      <c r="C285" s="17"/>
      <c r="D285" s="41"/>
      <c r="E285" s="18"/>
      <c r="F285" s="18"/>
      <c r="G285" s="18"/>
    </row>
    <row r="286" spans="1:14" ht="15" customHeight="1" x14ac:dyDescent="0.3">
      <c r="B286" s="19" t="s">
        <v>169</v>
      </c>
      <c r="C286" s="17"/>
      <c r="D286" s="41"/>
      <c r="E286" s="18"/>
      <c r="F286" s="18"/>
      <c r="G286" s="18"/>
    </row>
    <row r="287" spans="1:14" ht="15" customHeight="1" x14ac:dyDescent="0.3">
      <c r="B287" s="16"/>
      <c r="C287" s="17"/>
      <c r="D287" s="41"/>
      <c r="E287" s="18"/>
      <c r="F287" s="18"/>
      <c r="G287" s="18"/>
    </row>
    <row r="288" spans="1:14" ht="31.5" customHeight="1" x14ac:dyDescent="0.25">
      <c r="B288" s="2" t="s">
        <v>0</v>
      </c>
      <c r="C288" s="3" t="s">
        <v>1</v>
      </c>
      <c r="D288" s="39" t="str">
        <f>+$D$13</f>
        <v>Credito Original</v>
      </c>
      <c r="E288" s="4" t="s">
        <v>160</v>
      </c>
      <c r="F288" s="4" t="str">
        <f>+F13</f>
        <v>Ejecución al 31/03/2017</v>
      </c>
      <c r="G288" s="4" t="s">
        <v>161</v>
      </c>
    </row>
    <row r="289" spans="1:14" s="5" customFormat="1" ht="15" customHeight="1" x14ac:dyDescent="0.3">
      <c r="A289" s="1"/>
      <c r="B289" s="11" t="s">
        <v>2</v>
      </c>
      <c r="C289" s="12" t="s">
        <v>3</v>
      </c>
      <c r="D289" s="40">
        <v>432345556</v>
      </c>
      <c r="E289" s="43">
        <v>432345556</v>
      </c>
      <c r="F289" s="43">
        <v>109572530</v>
      </c>
      <c r="G289" s="43">
        <f t="shared" ref="G289:G346" si="11">+E289-F289</f>
        <v>322773026</v>
      </c>
      <c r="M289" s="46"/>
      <c r="N289" s="46"/>
    </row>
    <row r="290" spans="1:14" s="5" customFormat="1" ht="15" customHeight="1" x14ac:dyDescent="0.3">
      <c r="A290" s="1"/>
      <c r="B290" s="11" t="s">
        <v>4</v>
      </c>
      <c r="C290" s="12" t="s">
        <v>5</v>
      </c>
      <c r="D290" s="40">
        <v>36028796</v>
      </c>
      <c r="E290" s="43">
        <v>36028796</v>
      </c>
      <c r="F290" s="43">
        <v>0</v>
      </c>
      <c r="G290" s="43">
        <f t="shared" si="11"/>
        <v>36028796</v>
      </c>
      <c r="M290" s="46"/>
      <c r="N290" s="46"/>
    </row>
    <row r="291" spans="1:14" s="5" customFormat="1" ht="15" customHeight="1" x14ac:dyDescent="0.3">
      <c r="A291" s="1"/>
      <c r="B291" s="11" t="s">
        <v>6</v>
      </c>
      <c r="C291" s="12" t="s">
        <v>7</v>
      </c>
      <c r="D291" s="40">
        <v>122714080</v>
      </c>
      <c r="E291" s="43">
        <v>122714080</v>
      </c>
      <c r="F291" s="43">
        <v>28923444</v>
      </c>
      <c r="G291" s="43">
        <f t="shared" si="11"/>
        <v>93790636</v>
      </c>
      <c r="M291" s="46"/>
      <c r="N291" s="46"/>
    </row>
    <row r="292" spans="1:14" s="5" customFormat="1" ht="15" customHeight="1" x14ac:dyDescent="0.3">
      <c r="A292" s="1"/>
      <c r="B292" s="11" t="s">
        <v>8</v>
      </c>
      <c r="C292" s="12" t="s">
        <v>9</v>
      </c>
      <c r="D292" s="40">
        <v>5867419</v>
      </c>
      <c r="E292" s="43">
        <v>5867419</v>
      </c>
      <c r="F292" s="43">
        <v>2604391</v>
      </c>
      <c r="G292" s="43">
        <f t="shared" si="11"/>
        <v>3263028</v>
      </c>
      <c r="M292" s="46"/>
      <c r="N292" s="46"/>
    </row>
    <row r="293" spans="1:14" s="5" customFormat="1" ht="15" customHeight="1" x14ac:dyDescent="0.3">
      <c r="A293" s="1"/>
      <c r="B293" s="11" t="s">
        <v>18</v>
      </c>
      <c r="C293" s="12" t="s">
        <v>151</v>
      </c>
      <c r="D293" s="40">
        <v>4742683</v>
      </c>
      <c r="E293" s="43">
        <v>4742683</v>
      </c>
      <c r="F293" s="43">
        <v>729030</v>
      </c>
      <c r="G293" s="43">
        <f t="shared" si="11"/>
        <v>4013653</v>
      </c>
      <c r="M293" s="46"/>
      <c r="N293" s="46"/>
    </row>
    <row r="294" spans="1:14" s="5" customFormat="1" ht="15" customHeight="1" x14ac:dyDescent="0.3">
      <c r="A294" s="1"/>
      <c r="B294" s="11" t="s">
        <v>20</v>
      </c>
      <c r="C294" s="12" t="s">
        <v>21</v>
      </c>
      <c r="D294" s="40">
        <v>738850</v>
      </c>
      <c r="E294" s="43">
        <v>738850</v>
      </c>
      <c r="F294" s="43">
        <v>659619</v>
      </c>
      <c r="G294" s="43">
        <f t="shared" si="11"/>
        <v>79231</v>
      </c>
      <c r="M294" s="46"/>
      <c r="N294" s="46"/>
    </row>
    <row r="295" spans="1:14" s="5" customFormat="1" ht="15" customHeight="1" x14ac:dyDescent="0.3">
      <c r="A295" s="1"/>
      <c r="B295" s="11" t="s">
        <v>152</v>
      </c>
      <c r="C295" s="12" t="s">
        <v>153</v>
      </c>
      <c r="D295" s="40">
        <v>368650</v>
      </c>
      <c r="E295" s="43">
        <v>368650</v>
      </c>
      <c r="F295" s="43">
        <v>368650</v>
      </c>
      <c r="G295" s="43">
        <f t="shared" si="11"/>
        <v>0</v>
      </c>
      <c r="M295" s="46"/>
      <c r="N295" s="46"/>
    </row>
    <row r="296" spans="1:14" s="5" customFormat="1" ht="15" customHeight="1" x14ac:dyDescent="0.3">
      <c r="A296" s="1"/>
      <c r="B296" s="11" t="s">
        <v>22</v>
      </c>
      <c r="C296" s="12" t="s">
        <v>23</v>
      </c>
      <c r="D296" s="40">
        <v>441569</v>
      </c>
      <c r="E296" s="43">
        <v>441569</v>
      </c>
      <c r="F296" s="43">
        <v>72927</v>
      </c>
      <c r="G296" s="43">
        <f t="shared" si="11"/>
        <v>368642</v>
      </c>
      <c r="M296" s="46"/>
      <c r="N296" s="46"/>
    </row>
    <row r="297" spans="1:14" s="5" customFormat="1" ht="15" customHeight="1" x14ac:dyDescent="0.3">
      <c r="A297" s="1"/>
      <c r="B297" s="11" t="s">
        <v>24</v>
      </c>
      <c r="C297" s="12" t="s">
        <v>25</v>
      </c>
      <c r="D297" s="40">
        <v>195385</v>
      </c>
      <c r="E297" s="43">
        <v>195385</v>
      </c>
      <c r="F297" s="43">
        <v>9424</v>
      </c>
      <c r="G297" s="43">
        <f t="shared" si="11"/>
        <v>185961</v>
      </c>
      <c r="M297" s="46"/>
      <c r="N297" s="46"/>
    </row>
    <row r="298" spans="1:14" s="5" customFormat="1" ht="15" customHeight="1" x14ac:dyDescent="0.3">
      <c r="A298" s="1"/>
      <c r="B298" s="11" t="s">
        <v>26</v>
      </c>
      <c r="C298" s="12" t="s">
        <v>133</v>
      </c>
      <c r="D298" s="40">
        <v>19538</v>
      </c>
      <c r="E298" s="43">
        <v>19538</v>
      </c>
      <c r="F298" s="43">
        <v>19538</v>
      </c>
      <c r="G298" s="43">
        <f t="shared" si="11"/>
        <v>0</v>
      </c>
      <c r="M298" s="46"/>
      <c r="N298" s="46"/>
    </row>
    <row r="299" spans="1:14" s="5" customFormat="1" ht="15" customHeight="1" x14ac:dyDescent="0.3">
      <c r="A299" s="1"/>
      <c r="B299" s="11" t="s">
        <v>28</v>
      </c>
      <c r="C299" s="12" t="s">
        <v>29</v>
      </c>
      <c r="D299" s="40">
        <v>903377</v>
      </c>
      <c r="E299" s="43">
        <v>903377</v>
      </c>
      <c r="F299" s="43">
        <v>3743</v>
      </c>
      <c r="G299" s="43">
        <f t="shared" si="11"/>
        <v>899634</v>
      </c>
      <c r="M299" s="46"/>
      <c r="N299" s="46"/>
    </row>
    <row r="300" spans="1:14" s="5" customFormat="1" ht="15" customHeight="1" x14ac:dyDescent="0.3">
      <c r="A300" s="1"/>
      <c r="B300" s="11" t="s">
        <v>30</v>
      </c>
      <c r="C300" s="12" t="s">
        <v>121</v>
      </c>
      <c r="D300" s="40">
        <v>574430</v>
      </c>
      <c r="E300" s="43">
        <v>574430</v>
      </c>
      <c r="F300" s="43">
        <v>182264</v>
      </c>
      <c r="G300" s="43">
        <f t="shared" si="11"/>
        <v>392166</v>
      </c>
      <c r="M300" s="46"/>
      <c r="N300" s="46"/>
    </row>
    <row r="301" spans="1:14" s="5" customFormat="1" ht="15" customHeight="1" x14ac:dyDescent="0.3">
      <c r="A301" s="1"/>
      <c r="B301" s="11" t="s">
        <v>32</v>
      </c>
      <c r="C301" s="12" t="s">
        <v>33</v>
      </c>
      <c r="D301" s="40">
        <v>195385</v>
      </c>
      <c r="E301" s="43">
        <v>195385</v>
      </c>
      <c r="F301" s="43">
        <v>71569</v>
      </c>
      <c r="G301" s="43">
        <f t="shared" si="11"/>
        <v>123816</v>
      </c>
      <c r="M301" s="46"/>
      <c r="N301" s="46"/>
    </row>
    <row r="302" spans="1:14" s="5" customFormat="1" ht="15" customHeight="1" x14ac:dyDescent="0.3">
      <c r="A302" s="1"/>
      <c r="B302" s="11" t="s">
        <v>200</v>
      </c>
      <c r="C302" s="12" t="s">
        <v>201</v>
      </c>
      <c r="D302" s="40">
        <v>55298</v>
      </c>
      <c r="E302" s="43">
        <v>55298</v>
      </c>
      <c r="F302" s="43">
        <v>0</v>
      </c>
      <c r="G302" s="43">
        <f t="shared" si="11"/>
        <v>55298</v>
      </c>
      <c r="M302" s="46"/>
      <c r="N302" s="46"/>
    </row>
    <row r="303" spans="1:14" s="5" customFormat="1" ht="15" customHeight="1" x14ac:dyDescent="0.3">
      <c r="A303" s="1"/>
      <c r="B303" s="11" t="s">
        <v>34</v>
      </c>
      <c r="C303" s="12" t="s">
        <v>122</v>
      </c>
      <c r="D303" s="40">
        <v>136769</v>
      </c>
      <c r="E303" s="43">
        <v>136769</v>
      </c>
      <c r="F303" s="43">
        <v>39790</v>
      </c>
      <c r="G303" s="43">
        <f t="shared" si="11"/>
        <v>96979</v>
      </c>
      <c r="M303" s="46"/>
      <c r="N303" s="46"/>
    </row>
    <row r="304" spans="1:14" s="5" customFormat="1" ht="15" customHeight="1" x14ac:dyDescent="0.3">
      <c r="A304" s="1"/>
      <c r="B304" s="11" t="s">
        <v>36</v>
      </c>
      <c r="C304" s="12" t="s">
        <v>37</v>
      </c>
      <c r="D304" s="40">
        <v>312615</v>
      </c>
      <c r="E304" s="43">
        <v>312615</v>
      </c>
      <c r="F304" s="43">
        <v>0</v>
      </c>
      <c r="G304" s="43">
        <f t="shared" si="11"/>
        <v>312615</v>
      </c>
      <c r="M304" s="46"/>
      <c r="N304" s="46"/>
    </row>
    <row r="305" spans="1:14" s="5" customFormat="1" ht="15" customHeight="1" x14ac:dyDescent="0.3">
      <c r="A305" s="1"/>
      <c r="B305" s="11" t="s">
        <v>38</v>
      </c>
      <c r="C305" s="12" t="s">
        <v>39</v>
      </c>
      <c r="D305" s="40">
        <v>1328615</v>
      </c>
      <c r="E305" s="43">
        <v>1328615</v>
      </c>
      <c r="F305" s="43">
        <v>874468</v>
      </c>
      <c r="G305" s="43">
        <f t="shared" si="11"/>
        <v>454147</v>
      </c>
      <c r="M305" s="46"/>
      <c r="N305" s="46"/>
    </row>
    <row r="306" spans="1:14" s="5" customFormat="1" ht="15" customHeight="1" x14ac:dyDescent="0.3">
      <c r="A306" s="1"/>
      <c r="B306" s="11" t="s">
        <v>40</v>
      </c>
      <c r="C306" s="12" t="s">
        <v>41</v>
      </c>
      <c r="D306" s="40">
        <v>2013846</v>
      </c>
      <c r="E306" s="43">
        <v>2013846</v>
      </c>
      <c r="F306" s="43">
        <v>706567</v>
      </c>
      <c r="G306" s="43">
        <f t="shared" si="11"/>
        <v>1307279</v>
      </c>
      <c r="M306" s="46"/>
      <c r="N306" s="46"/>
    </row>
    <row r="307" spans="1:14" s="5" customFormat="1" ht="15" customHeight="1" x14ac:dyDescent="0.3">
      <c r="A307" s="1"/>
      <c r="B307" s="11" t="s">
        <v>42</v>
      </c>
      <c r="C307" s="12" t="s">
        <v>43</v>
      </c>
      <c r="D307" s="40">
        <v>275160</v>
      </c>
      <c r="E307" s="43">
        <v>275160</v>
      </c>
      <c r="F307" s="43">
        <v>113360</v>
      </c>
      <c r="G307" s="43">
        <f t="shared" si="11"/>
        <v>161800</v>
      </c>
      <c r="M307" s="46"/>
      <c r="N307" s="46"/>
    </row>
    <row r="308" spans="1:14" s="5" customFormat="1" ht="15" customHeight="1" x14ac:dyDescent="0.3">
      <c r="A308" s="1"/>
      <c r="B308" s="11" t="s">
        <v>44</v>
      </c>
      <c r="C308" s="12" t="s">
        <v>45</v>
      </c>
      <c r="D308" s="40">
        <v>3318</v>
      </c>
      <c r="E308" s="43">
        <v>3318</v>
      </c>
      <c r="F308" s="43">
        <v>1126</v>
      </c>
      <c r="G308" s="43">
        <f t="shared" si="11"/>
        <v>2192</v>
      </c>
      <c r="M308" s="46"/>
      <c r="N308" s="46"/>
    </row>
    <row r="309" spans="1:14" s="5" customFormat="1" ht="15" customHeight="1" x14ac:dyDescent="0.3">
      <c r="A309" s="1"/>
      <c r="B309" s="11" t="s">
        <v>46</v>
      </c>
      <c r="C309" s="12" t="s">
        <v>47</v>
      </c>
      <c r="D309" s="40">
        <v>1107439</v>
      </c>
      <c r="E309" s="43">
        <v>1107439</v>
      </c>
      <c r="F309" s="43">
        <v>904351</v>
      </c>
      <c r="G309" s="43">
        <f t="shared" si="11"/>
        <v>203088</v>
      </c>
      <c r="M309" s="46"/>
      <c r="N309" s="46"/>
    </row>
    <row r="310" spans="1:14" s="5" customFormat="1" ht="15" customHeight="1" x14ac:dyDescent="0.3">
      <c r="A310" s="1"/>
      <c r="B310" s="11" t="s">
        <v>48</v>
      </c>
      <c r="C310" s="12" t="s">
        <v>49</v>
      </c>
      <c r="D310" s="40">
        <v>3908</v>
      </c>
      <c r="E310" s="43">
        <v>3908</v>
      </c>
      <c r="F310" s="43">
        <v>3908</v>
      </c>
      <c r="G310" s="43">
        <f t="shared" si="11"/>
        <v>0</v>
      </c>
      <c r="M310" s="46"/>
      <c r="N310" s="46"/>
    </row>
    <row r="311" spans="1:14" s="5" customFormat="1" ht="15" customHeight="1" x14ac:dyDescent="0.3">
      <c r="A311" s="1"/>
      <c r="B311" s="11" t="s">
        <v>123</v>
      </c>
      <c r="C311" s="12" t="s">
        <v>124</v>
      </c>
      <c r="D311" s="40">
        <v>1957560</v>
      </c>
      <c r="E311" s="43">
        <v>1957560</v>
      </c>
      <c r="F311" s="43">
        <v>398400</v>
      </c>
      <c r="G311" s="43">
        <f t="shared" si="11"/>
        <v>1559160</v>
      </c>
      <c r="M311" s="46"/>
      <c r="N311" s="46"/>
    </row>
    <row r="312" spans="1:14" s="5" customFormat="1" ht="15" customHeight="1" x14ac:dyDescent="0.3">
      <c r="A312" s="1"/>
      <c r="B312" s="11" t="s">
        <v>50</v>
      </c>
      <c r="C312" s="12" t="s">
        <v>51</v>
      </c>
      <c r="D312" s="40">
        <v>2049990</v>
      </c>
      <c r="E312" s="43">
        <v>2049990</v>
      </c>
      <c r="F312" s="43">
        <v>581845</v>
      </c>
      <c r="G312" s="43">
        <f t="shared" si="11"/>
        <v>1468145</v>
      </c>
      <c r="M312" s="46"/>
      <c r="N312" s="46"/>
    </row>
    <row r="313" spans="1:14" s="5" customFormat="1" ht="15" customHeight="1" x14ac:dyDescent="0.3">
      <c r="A313" s="1"/>
      <c r="B313" s="11" t="s">
        <v>52</v>
      </c>
      <c r="C313" s="12" t="s">
        <v>53</v>
      </c>
      <c r="D313" s="40">
        <v>3969868</v>
      </c>
      <c r="E313" s="43">
        <v>3969868</v>
      </c>
      <c r="F313" s="43">
        <v>872669</v>
      </c>
      <c r="G313" s="43">
        <f t="shared" si="11"/>
        <v>3097199</v>
      </c>
      <c r="M313" s="46"/>
      <c r="N313" s="46"/>
    </row>
    <row r="314" spans="1:14" s="5" customFormat="1" ht="15" customHeight="1" x14ac:dyDescent="0.3">
      <c r="A314" s="1"/>
      <c r="B314" s="11" t="s">
        <v>56</v>
      </c>
      <c r="C314" s="12" t="s">
        <v>57</v>
      </c>
      <c r="D314" s="40">
        <v>17141064</v>
      </c>
      <c r="E314" s="43">
        <v>17141064</v>
      </c>
      <c r="F314" s="43">
        <v>2794448</v>
      </c>
      <c r="G314" s="43">
        <f t="shared" si="11"/>
        <v>14346616</v>
      </c>
      <c r="M314" s="46"/>
      <c r="N314" s="46"/>
    </row>
    <row r="315" spans="1:14" s="5" customFormat="1" ht="15" customHeight="1" x14ac:dyDescent="0.3">
      <c r="A315" s="1"/>
      <c r="B315" s="11" t="s">
        <v>58</v>
      </c>
      <c r="C315" s="12" t="s">
        <v>126</v>
      </c>
      <c r="D315" s="40">
        <v>918880</v>
      </c>
      <c r="E315" s="43">
        <v>918880</v>
      </c>
      <c r="F315" s="43">
        <v>918880</v>
      </c>
      <c r="G315" s="43">
        <f t="shared" si="11"/>
        <v>0</v>
      </c>
      <c r="M315" s="46"/>
      <c r="N315" s="46"/>
    </row>
    <row r="316" spans="1:14" s="5" customFormat="1" ht="15" customHeight="1" x14ac:dyDescent="0.3">
      <c r="A316" s="1"/>
      <c r="B316" s="11" t="s">
        <v>60</v>
      </c>
      <c r="C316" s="12" t="s">
        <v>127</v>
      </c>
      <c r="D316" s="40">
        <v>16665244</v>
      </c>
      <c r="E316" s="43">
        <v>16665244</v>
      </c>
      <c r="F316" s="43">
        <v>5274901</v>
      </c>
      <c r="G316" s="43">
        <f t="shared" si="11"/>
        <v>11390343</v>
      </c>
      <c r="M316" s="46"/>
      <c r="N316" s="46"/>
    </row>
    <row r="317" spans="1:14" s="5" customFormat="1" ht="15" customHeight="1" x14ac:dyDescent="0.3">
      <c r="A317" s="1"/>
      <c r="B317" s="11" t="s">
        <v>62</v>
      </c>
      <c r="C317" s="12" t="s">
        <v>55</v>
      </c>
      <c r="D317" s="40">
        <v>1808676</v>
      </c>
      <c r="E317" s="43">
        <v>1808676</v>
      </c>
      <c r="F317" s="43">
        <v>170374</v>
      </c>
      <c r="G317" s="43">
        <f t="shared" si="11"/>
        <v>1638302</v>
      </c>
      <c r="M317" s="46"/>
      <c r="N317" s="46"/>
    </row>
    <row r="318" spans="1:14" s="5" customFormat="1" ht="15" customHeight="1" x14ac:dyDescent="0.3">
      <c r="A318" s="1"/>
      <c r="B318" s="11" t="s">
        <v>64</v>
      </c>
      <c r="C318" s="12" t="s">
        <v>154</v>
      </c>
      <c r="D318" s="40">
        <v>5907248</v>
      </c>
      <c r="E318" s="43">
        <v>5907248</v>
      </c>
      <c r="F318" s="43">
        <v>177000</v>
      </c>
      <c r="G318" s="43">
        <f t="shared" si="11"/>
        <v>5730248</v>
      </c>
      <c r="M318" s="46"/>
      <c r="N318" s="46"/>
    </row>
    <row r="319" spans="1:14" s="5" customFormat="1" ht="15" customHeight="1" x14ac:dyDescent="0.3">
      <c r="A319" s="1"/>
      <c r="B319" s="11" t="s">
        <v>65</v>
      </c>
      <c r="C319" s="12" t="s">
        <v>137</v>
      </c>
      <c r="D319" s="40">
        <v>702499</v>
      </c>
      <c r="E319" s="43">
        <v>702499</v>
      </c>
      <c r="F319" s="43">
        <v>230200</v>
      </c>
      <c r="G319" s="43">
        <f t="shared" si="11"/>
        <v>472299</v>
      </c>
      <c r="M319" s="46"/>
      <c r="N319" s="46"/>
    </row>
    <row r="320" spans="1:14" s="5" customFormat="1" ht="15" customHeight="1" x14ac:dyDescent="0.3">
      <c r="A320" s="1"/>
      <c r="B320" s="11" t="s">
        <v>66</v>
      </c>
      <c r="C320" s="12" t="s">
        <v>67</v>
      </c>
      <c r="D320" s="40">
        <v>1388188</v>
      </c>
      <c r="E320" s="43">
        <v>1388188</v>
      </c>
      <c r="F320" s="43">
        <v>957500</v>
      </c>
      <c r="G320" s="43">
        <f t="shared" si="11"/>
        <v>430688</v>
      </c>
      <c r="M320" s="46"/>
      <c r="N320" s="46"/>
    </row>
    <row r="321" spans="1:14" s="5" customFormat="1" ht="15" customHeight="1" x14ac:dyDescent="0.3">
      <c r="A321" s="1"/>
      <c r="B321" s="11" t="s">
        <v>68</v>
      </c>
      <c r="C321" s="12" t="s">
        <v>155</v>
      </c>
      <c r="D321" s="40">
        <v>2663128</v>
      </c>
      <c r="E321" s="43">
        <v>2663128</v>
      </c>
      <c r="F321" s="43">
        <v>778500</v>
      </c>
      <c r="G321" s="43">
        <f t="shared" si="11"/>
        <v>1884628</v>
      </c>
      <c r="M321" s="46"/>
      <c r="N321" s="46"/>
    </row>
    <row r="322" spans="1:14" s="5" customFormat="1" ht="15" customHeight="1" x14ac:dyDescent="0.3">
      <c r="A322" s="1"/>
      <c r="B322" s="11" t="s">
        <v>69</v>
      </c>
      <c r="C322" s="12" t="s">
        <v>156</v>
      </c>
      <c r="D322" s="40">
        <v>2234019</v>
      </c>
      <c r="E322" s="43">
        <v>2234019</v>
      </c>
      <c r="F322" s="43">
        <v>223058</v>
      </c>
      <c r="G322" s="43">
        <f t="shared" si="11"/>
        <v>2010961</v>
      </c>
      <c r="M322" s="46"/>
      <c r="N322" s="46"/>
    </row>
    <row r="323" spans="1:14" s="5" customFormat="1" ht="15" customHeight="1" x14ac:dyDescent="0.3">
      <c r="A323" s="1"/>
      <c r="B323" s="11" t="s">
        <v>157</v>
      </c>
      <c r="C323" s="12" t="s">
        <v>158</v>
      </c>
      <c r="D323" s="40">
        <v>2288573</v>
      </c>
      <c r="E323" s="43">
        <v>2288573</v>
      </c>
      <c r="F323" s="43">
        <v>847628</v>
      </c>
      <c r="G323" s="43">
        <f t="shared" si="11"/>
        <v>1440945</v>
      </c>
      <c r="M323" s="46"/>
      <c r="N323" s="46"/>
    </row>
    <row r="324" spans="1:14" s="5" customFormat="1" ht="15" customHeight="1" x14ac:dyDescent="0.3">
      <c r="A324" s="1"/>
      <c r="B324" s="11" t="s">
        <v>70</v>
      </c>
      <c r="C324" s="12" t="s">
        <v>39</v>
      </c>
      <c r="D324" s="40">
        <v>4609830</v>
      </c>
      <c r="E324" s="43">
        <v>4609830</v>
      </c>
      <c r="F324" s="43">
        <v>3808775</v>
      </c>
      <c r="G324" s="43">
        <f t="shared" si="11"/>
        <v>801055</v>
      </c>
      <c r="M324" s="46"/>
      <c r="N324" s="46"/>
    </row>
    <row r="325" spans="1:14" s="5" customFormat="1" ht="15" customHeight="1" x14ac:dyDescent="0.3">
      <c r="A325" s="1"/>
      <c r="B325" s="11" t="s">
        <v>193</v>
      </c>
      <c r="C325" s="12" t="s">
        <v>194</v>
      </c>
      <c r="D325" s="40">
        <v>994057</v>
      </c>
      <c r="E325" s="43">
        <v>994057</v>
      </c>
      <c r="F325" s="43">
        <v>148369</v>
      </c>
      <c r="G325" s="43">
        <f t="shared" si="11"/>
        <v>845688</v>
      </c>
      <c r="M325" s="46"/>
      <c r="N325" s="46"/>
    </row>
    <row r="326" spans="1:14" s="5" customFormat="1" ht="15" customHeight="1" x14ac:dyDescent="0.3">
      <c r="A326" s="1"/>
      <c r="B326" s="11" t="s">
        <v>73</v>
      </c>
      <c r="C326" s="12" t="s">
        <v>74</v>
      </c>
      <c r="D326" s="40">
        <v>9177173</v>
      </c>
      <c r="E326" s="43">
        <v>9177173</v>
      </c>
      <c r="F326" s="43">
        <v>109442</v>
      </c>
      <c r="G326" s="43">
        <f t="shared" si="11"/>
        <v>9067731</v>
      </c>
      <c r="M326" s="46"/>
      <c r="N326" s="46"/>
    </row>
    <row r="327" spans="1:14" s="5" customFormat="1" ht="15" customHeight="1" x14ac:dyDescent="0.3">
      <c r="A327" s="1"/>
      <c r="B327" s="11" t="s">
        <v>75</v>
      </c>
      <c r="C327" s="12" t="s">
        <v>76</v>
      </c>
      <c r="D327" s="40">
        <v>2282197</v>
      </c>
      <c r="E327" s="43">
        <v>2282197</v>
      </c>
      <c r="F327" s="43">
        <v>659472</v>
      </c>
      <c r="G327" s="43">
        <f t="shared" si="11"/>
        <v>1622725</v>
      </c>
      <c r="M327" s="46"/>
      <c r="N327" s="46"/>
    </row>
    <row r="328" spans="1:14" s="5" customFormat="1" ht="15" customHeight="1" x14ac:dyDescent="0.3">
      <c r="A328" s="1"/>
      <c r="B328" s="11" t="s">
        <v>77</v>
      </c>
      <c r="C328" s="12" t="s">
        <v>129</v>
      </c>
      <c r="D328" s="40">
        <v>9565283</v>
      </c>
      <c r="E328" s="43">
        <v>9565283</v>
      </c>
      <c r="F328" s="43">
        <v>3496532</v>
      </c>
      <c r="G328" s="43">
        <f t="shared" si="11"/>
        <v>6068751</v>
      </c>
      <c r="M328" s="46"/>
      <c r="N328" s="46"/>
    </row>
    <row r="329" spans="1:14" s="5" customFormat="1" ht="15" customHeight="1" x14ac:dyDescent="0.3">
      <c r="A329" s="1"/>
      <c r="B329" s="11" t="s">
        <v>79</v>
      </c>
      <c r="C329" s="12" t="s">
        <v>80</v>
      </c>
      <c r="D329" s="40">
        <v>915213</v>
      </c>
      <c r="E329" s="43">
        <v>915213</v>
      </c>
      <c r="F329" s="43">
        <v>70428</v>
      </c>
      <c r="G329" s="43">
        <f t="shared" si="11"/>
        <v>844785</v>
      </c>
      <c r="M329" s="46"/>
      <c r="N329" s="46"/>
    </row>
    <row r="330" spans="1:14" s="5" customFormat="1" ht="15" customHeight="1" x14ac:dyDescent="0.3">
      <c r="A330" s="1"/>
      <c r="B330" s="11" t="s">
        <v>81</v>
      </c>
      <c r="C330" s="12" t="s">
        <v>82</v>
      </c>
      <c r="D330" s="40">
        <v>4689228</v>
      </c>
      <c r="E330" s="43">
        <v>4689228</v>
      </c>
      <c r="F330" s="43">
        <v>1840458</v>
      </c>
      <c r="G330" s="43">
        <f t="shared" si="11"/>
        <v>2848770</v>
      </c>
      <c r="M330" s="46"/>
      <c r="N330" s="46"/>
    </row>
    <row r="331" spans="1:14" s="5" customFormat="1" ht="15" customHeight="1" x14ac:dyDescent="0.3">
      <c r="A331" s="1"/>
      <c r="B331" s="11" t="s">
        <v>83</v>
      </c>
      <c r="C331" s="12" t="s">
        <v>55</v>
      </c>
      <c r="D331" s="40">
        <v>110595</v>
      </c>
      <c r="E331" s="43">
        <v>110595</v>
      </c>
      <c r="F331" s="43">
        <v>110595</v>
      </c>
      <c r="G331" s="43">
        <f t="shared" si="11"/>
        <v>0</v>
      </c>
      <c r="M331" s="46"/>
      <c r="N331" s="46"/>
    </row>
    <row r="332" spans="1:14" s="5" customFormat="1" ht="15" customHeight="1" x14ac:dyDescent="0.3">
      <c r="A332" s="1"/>
      <c r="B332" s="11" t="s">
        <v>84</v>
      </c>
      <c r="C332" s="12" t="s">
        <v>85</v>
      </c>
      <c r="D332" s="40">
        <v>1268156</v>
      </c>
      <c r="E332" s="43">
        <v>1268156</v>
      </c>
      <c r="F332" s="43">
        <v>129637</v>
      </c>
      <c r="G332" s="43">
        <f t="shared" si="11"/>
        <v>1138519</v>
      </c>
      <c r="M332" s="46"/>
      <c r="N332" s="46"/>
    </row>
    <row r="333" spans="1:14" s="5" customFormat="1" ht="15" customHeight="1" x14ac:dyDescent="0.3">
      <c r="A333" s="1"/>
      <c r="B333" s="11" t="s">
        <v>86</v>
      </c>
      <c r="C333" s="12" t="s">
        <v>87</v>
      </c>
      <c r="D333" s="40">
        <v>110595</v>
      </c>
      <c r="E333" s="43">
        <v>110595</v>
      </c>
      <c r="F333" s="43">
        <v>38040</v>
      </c>
      <c r="G333" s="43">
        <f t="shared" si="11"/>
        <v>72555</v>
      </c>
      <c r="M333" s="46"/>
      <c r="N333" s="46"/>
    </row>
    <row r="334" spans="1:14" s="5" customFormat="1" ht="15" customHeight="1" x14ac:dyDescent="0.3">
      <c r="A334" s="1"/>
      <c r="B334" s="11" t="s">
        <v>88</v>
      </c>
      <c r="C334" s="12" t="s">
        <v>159</v>
      </c>
      <c r="D334" s="40">
        <v>110595</v>
      </c>
      <c r="E334" s="43">
        <v>110595</v>
      </c>
      <c r="F334" s="43">
        <v>0</v>
      </c>
      <c r="G334" s="43">
        <f t="shared" si="11"/>
        <v>110595</v>
      </c>
      <c r="M334" s="46"/>
      <c r="N334" s="46"/>
    </row>
    <row r="335" spans="1:14" s="5" customFormat="1" ht="15" customHeight="1" x14ac:dyDescent="0.3">
      <c r="A335" s="1"/>
      <c r="B335" s="11" t="s">
        <v>90</v>
      </c>
      <c r="C335" s="12" t="s">
        <v>91</v>
      </c>
      <c r="D335" s="40">
        <v>2386257</v>
      </c>
      <c r="E335" s="43">
        <v>2386257</v>
      </c>
      <c r="F335" s="43">
        <v>396430</v>
      </c>
      <c r="G335" s="43">
        <f t="shared" si="11"/>
        <v>1989827</v>
      </c>
      <c r="M335" s="46"/>
      <c r="N335" s="46"/>
    </row>
    <row r="336" spans="1:14" s="5" customFormat="1" ht="15" customHeight="1" x14ac:dyDescent="0.3">
      <c r="A336" s="1"/>
      <c r="B336" s="11" t="s">
        <v>92</v>
      </c>
      <c r="C336" s="12" t="s">
        <v>93</v>
      </c>
      <c r="D336" s="40">
        <v>4694297</v>
      </c>
      <c r="E336" s="43">
        <v>4694297</v>
      </c>
      <c r="F336" s="43">
        <v>40633</v>
      </c>
      <c r="G336" s="43">
        <f t="shared" si="11"/>
        <v>4653664</v>
      </c>
      <c r="M336" s="46"/>
      <c r="N336" s="46"/>
    </row>
    <row r="337" spans="1:14" s="5" customFormat="1" ht="15" customHeight="1" x14ac:dyDescent="0.3">
      <c r="A337" s="1"/>
      <c r="B337" s="11" t="s">
        <v>94</v>
      </c>
      <c r="C337" s="12" t="s">
        <v>141</v>
      </c>
      <c r="D337" s="40">
        <v>335444</v>
      </c>
      <c r="E337" s="43">
        <v>335444</v>
      </c>
      <c r="F337" s="43">
        <v>46455</v>
      </c>
      <c r="G337" s="43">
        <f t="shared" si="11"/>
        <v>288989</v>
      </c>
      <c r="M337" s="46"/>
      <c r="N337" s="46"/>
    </row>
    <row r="338" spans="1:14" s="5" customFormat="1" ht="15" customHeight="1" x14ac:dyDescent="0.3">
      <c r="A338" s="1"/>
      <c r="B338" s="11" t="s">
        <v>98</v>
      </c>
      <c r="C338" s="12" t="s">
        <v>55</v>
      </c>
      <c r="D338" s="40">
        <v>5483714</v>
      </c>
      <c r="E338" s="43">
        <v>5483714</v>
      </c>
      <c r="F338" s="43">
        <v>118919</v>
      </c>
      <c r="G338" s="43">
        <f t="shared" si="11"/>
        <v>5364795</v>
      </c>
      <c r="M338" s="46"/>
      <c r="N338" s="46"/>
    </row>
    <row r="339" spans="1:14" s="5" customFormat="1" ht="15" customHeight="1" x14ac:dyDescent="0.3">
      <c r="A339" s="1"/>
      <c r="B339" s="11" t="s">
        <v>99</v>
      </c>
      <c r="C339" s="12" t="s">
        <v>100</v>
      </c>
      <c r="D339" s="40">
        <v>2506820</v>
      </c>
      <c r="E339" s="43">
        <v>2506820</v>
      </c>
      <c r="F339" s="43">
        <v>0</v>
      </c>
      <c r="G339" s="43">
        <f t="shared" si="11"/>
        <v>2506820</v>
      </c>
      <c r="M339" s="46"/>
      <c r="N339" s="46"/>
    </row>
    <row r="340" spans="1:14" s="5" customFormat="1" ht="15" customHeight="1" x14ac:dyDescent="0.3">
      <c r="A340" s="1"/>
      <c r="B340" s="11" t="s">
        <v>101</v>
      </c>
      <c r="C340" s="12" t="s">
        <v>130</v>
      </c>
      <c r="D340" s="40">
        <v>4783307</v>
      </c>
      <c r="E340" s="43">
        <v>4783307</v>
      </c>
      <c r="F340" s="43">
        <v>0</v>
      </c>
      <c r="G340" s="43">
        <f t="shared" si="11"/>
        <v>4783307</v>
      </c>
      <c r="M340" s="46"/>
      <c r="N340" s="46"/>
    </row>
    <row r="341" spans="1:14" s="5" customFormat="1" ht="15" customHeight="1" x14ac:dyDescent="0.3">
      <c r="A341" s="1"/>
      <c r="B341" s="11" t="s">
        <v>103</v>
      </c>
      <c r="C341" s="12" t="s">
        <v>104</v>
      </c>
      <c r="D341" s="40">
        <v>21722473</v>
      </c>
      <c r="E341" s="43">
        <v>21722473</v>
      </c>
      <c r="F341" s="43">
        <v>2722222</v>
      </c>
      <c r="G341" s="43">
        <f t="shared" si="11"/>
        <v>19000251</v>
      </c>
      <c r="M341" s="46"/>
      <c r="N341" s="46"/>
    </row>
    <row r="342" spans="1:14" s="5" customFormat="1" ht="15" customHeight="1" x14ac:dyDescent="0.3">
      <c r="A342" s="1"/>
      <c r="B342" s="11" t="s">
        <v>105</v>
      </c>
      <c r="C342" s="12" t="s">
        <v>106</v>
      </c>
      <c r="D342" s="40">
        <v>1675146</v>
      </c>
      <c r="E342" s="43">
        <v>1675146</v>
      </c>
      <c r="F342" s="43">
        <v>170130</v>
      </c>
      <c r="G342" s="43">
        <f t="shared" si="11"/>
        <v>1505016</v>
      </c>
      <c r="M342" s="46"/>
      <c r="N342" s="46"/>
    </row>
    <row r="343" spans="1:14" s="5" customFormat="1" ht="15" customHeight="1" x14ac:dyDescent="0.3">
      <c r="A343" s="1"/>
      <c r="B343" s="11" t="s">
        <v>202</v>
      </c>
      <c r="C343" s="12" t="s">
        <v>203</v>
      </c>
      <c r="D343" s="40">
        <v>73730</v>
      </c>
      <c r="E343" s="43">
        <v>73730</v>
      </c>
      <c r="F343" s="43">
        <v>0</v>
      </c>
      <c r="G343" s="43">
        <f t="shared" si="11"/>
        <v>73730</v>
      </c>
      <c r="M343" s="46"/>
      <c r="N343" s="46"/>
    </row>
    <row r="344" spans="1:14" s="5" customFormat="1" ht="15" customHeight="1" x14ac:dyDescent="0.3">
      <c r="A344" s="1"/>
      <c r="B344" s="11" t="s">
        <v>107</v>
      </c>
      <c r="C344" s="12" t="s">
        <v>108</v>
      </c>
      <c r="D344" s="40">
        <v>6897073</v>
      </c>
      <c r="E344" s="43">
        <v>6897073</v>
      </c>
      <c r="F344" s="43">
        <v>24530</v>
      </c>
      <c r="G344" s="43">
        <f t="shared" si="11"/>
        <v>6872543</v>
      </c>
      <c r="M344" s="46"/>
      <c r="N344" s="46"/>
    </row>
    <row r="345" spans="1:14" s="5" customFormat="1" ht="15" customHeight="1" x14ac:dyDescent="0.3">
      <c r="A345" s="1"/>
      <c r="B345" s="11" t="s">
        <v>109</v>
      </c>
      <c r="C345" s="12" t="s">
        <v>110</v>
      </c>
      <c r="D345" s="40">
        <v>5828357</v>
      </c>
      <c r="E345" s="43">
        <v>5828357</v>
      </c>
      <c r="F345" s="43">
        <v>4036</v>
      </c>
      <c r="G345" s="43">
        <f t="shared" si="11"/>
        <v>5824321</v>
      </c>
      <c r="M345" s="46"/>
      <c r="N345" s="46"/>
    </row>
    <row r="346" spans="1:14" s="5" customFormat="1" ht="15" customHeight="1" x14ac:dyDescent="0.3">
      <c r="A346" s="1"/>
      <c r="B346" s="11" t="s">
        <v>111</v>
      </c>
      <c r="C346" s="12" t="s">
        <v>131</v>
      </c>
      <c r="D346" s="40">
        <v>14544330</v>
      </c>
      <c r="E346" s="43">
        <v>14544330</v>
      </c>
      <c r="F346" s="43">
        <v>13340172</v>
      </c>
      <c r="G346" s="43">
        <f t="shared" si="11"/>
        <v>1204158</v>
      </c>
      <c r="M346" s="46"/>
      <c r="N346" s="46"/>
    </row>
    <row r="347" spans="1:14" ht="24" customHeight="1" x14ac:dyDescent="0.3">
      <c r="B347" s="13" t="s">
        <v>164</v>
      </c>
      <c r="C347" s="14"/>
      <c r="D347" s="44" t="e">
        <f>SUM(#REF!)</f>
        <v>#REF!</v>
      </c>
      <c r="E347" s="44">
        <f>SUM(E289:E346)</f>
        <v>774831493</v>
      </c>
      <c r="F347" s="44">
        <f t="shared" ref="F347:G347" si="12">SUM(F289:F346)</f>
        <v>187361377</v>
      </c>
      <c r="G347" s="44">
        <f t="shared" si="12"/>
        <v>587470116</v>
      </c>
    </row>
    <row r="348" spans="1:14" ht="15" customHeight="1" x14ac:dyDescent="0.25">
      <c r="B348" s="1"/>
      <c r="C348" s="20"/>
      <c r="D348" s="42"/>
      <c r="E348" s="21"/>
      <c r="F348" s="21"/>
      <c r="G348" s="21"/>
    </row>
    <row r="349" spans="1:14" ht="15" customHeight="1" x14ac:dyDescent="0.25">
      <c r="B349" s="1"/>
      <c r="C349" s="20"/>
      <c r="D349" s="42"/>
      <c r="E349" s="21"/>
      <c r="F349" s="21"/>
      <c r="G349" s="21"/>
    </row>
    <row r="350" spans="1:14" ht="15" customHeight="1" thickBot="1" x14ac:dyDescent="0.3">
      <c r="B350" s="1"/>
      <c r="C350" s="20"/>
      <c r="D350" s="42"/>
      <c r="E350" s="21"/>
      <c r="F350" s="21"/>
      <c r="G350" s="21"/>
    </row>
    <row r="351" spans="1:14" ht="26.25" customHeight="1" thickBot="1" x14ac:dyDescent="0.3">
      <c r="B351" s="22" t="s">
        <v>170</v>
      </c>
      <c r="C351" s="23"/>
      <c r="D351" s="24" t="e">
        <f>+D347+D283+D234+D185+D137+D81</f>
        <v>#REF!</v>
      </c>
      <c r="E351" s="24">
        <f>+E347+E283+E234+E185+E137+E81</f>
        <v>3360584137</v>
      </c>
      <c r="F351" s="24">
        <f>+F347+F283+F234+F185+F137+F81</f>
        <v>953737595</v>
      </c>
      <c r="G351" s="25">
        <f>+G347+G283+G234+G185+G137+G81</f>
        <v>2406846542</v>
      </c>
    </row>
    <row r="352" spans="1:14" ht="15" customHeight="1" x14ac:dyDescent="0.25">
      <c r="B352" s="1"/>
      <c r="C352" s="20"/>
      <c r="D352" s="42"/>
      <c r="E352" s="21"/>
      <c r="F352" s="21"/>
      <c r="G352" s="21"/>
    </row>
    <row r="353" spans="2:7" ht="15" customHeight="1" x14ac:dyDescent="0.25">
      <c r="B353" s="1"/>
      <c r="C353" s="20"/>
      <c r="D353" s="42"/>
      <c r="E353" s="21"/>
      <c r="F353" s="21"/>
      <c r="G353" s="21"/>
    </row>
    <row r="354" spans="2:7" ht="15" customHeight="1" x14ac:dyDescent="0.25">
      <c r="B354" s="26" t="s">
        <v>163</v>
      </c>
      <c r="C354" s="20"/>
      <c r="D354" s="42"/>
      <c r="E354" s="21"/>
      <c r="F354" s="21"/>
      <c r="G354" s="21"/>
    </row>
    <row r="355" spans="2:7" ht="15" customHeight="1" x14ac:dyDescent="0.25">
      <c r="B355" s="26" t="s">
        <v>177</v>
      </c>
      <c r="C355" s="20"/>
      <c r="D355" s="42"/>
      <c r="E355" s="21"/>
      <c r="F355" s="21"/>
      <c r="G355" s="21"/>
    </row>
    <row r="356" spans="2:7" ht="27" customHeight="1" x14ac:dyDescent="0.25">
      <c r="B356" s="2" t="s">
        <v>0</v>
      </c>
      <c r="C356" s="3" t="s">
        <v>1</v>
      </c>
      <c r="D356" s="39" t="str">
        <f>+$D$13</f>
        <v>Credito Original</v>
      </c>
      <c r="E356" s="4" t="s">
        <v>160</v>
      </c>
      <c r="F356" s="4" t="str">
        <f>+F13</f>
        <v>Ejecución al 31/03/2017</v>
      </c>
      <c r="G356" s="4" t="s">
        <v>161</v>
      </c>
    </row>
    <row r="357" spans="2:7" ht="15" customHeight="1" x14ac:dyDescent="0.3">
      <c r="B357" s="11" t="s">
        <v>69</v>
      </c>
      <c r="C357" s="12" t="s">
        <v>187</v>
      </c>
      <c r="D357" s="40">
        <v>19000000</v>
      </c>
      <c r="E357" s="40">
        <v>19000000</v>
      </c>
      <c r="F357" s="43">
        <v>0</v>
      </c>
      <c r="G357" s="43">
        <f>+E357-F357</f>
        <v>19000000</v>
      </c>
    </row>
    <row r="358" spans="2:7" ht="24.75" customHeight="1" x14ac:dyDescent="0.3">
      <c r="B358" s="13" t="s">
        <v>164</v>
      </c>
      <c r="C358" s="14"/>
      <c r="D358" s="15">
        <f>SUM(D357)</f>
        <v>19000000</v>
      </c>
      <c r="E358" s="15">
        <f>SUM(E357)</f>
        <v>19000000</v>
      </c>
      <c r="F358" s="15">
        <f t="shared" ref="F358:G358" si="13">SUM(F357)</f>
        <v>0</v>
      </c>
      <c r="G358" s="15">
        <f t="shared" si="13"/>
        <v>19000000</v>
      </c>
    </row>
    <row r="359" spans="2:7" ht="15" customHeight="1" x14ac:dyDescent="0.3">
      <c r="B359" s="27"/>
      <c r="C359" s="17"/>
      <c r="D359" s="41"/>
      <c r="E359" s="28"/>
      <c r="F359" s="28"/>
      <c r="G359" s="28"/>
    </row>
    <row r="360" spans="2:7" ht="15" customHeight="1" x14ac:dyDescent="0.3">
      <c r="B360" s="27"/>
      <c r="C360" s="17"/>
      <c r="D360" s="41"/>
      <c r="E360" s="28"/>
      <c r="F360" s="28"/>
      <c r="G360" s="28"/>
    </row>
    <row r="361" spans="2:7" ht="15" customHeight="1" thickBot="1" x14ac:dyDescent="0.35">
      <c r="B361" s="27"/>
      <c r="C361" s="17"/>
      <c r="D361" s="41"/>
      <c r="E361" s="28"/>
      <c r="F361" s="28"/>
      <c r="G361" s="28"/>
    </row>
    <row r="362" spans="2:7" ht="35.25" customHeight="1" thickBot="1" x14ac:dyDescent="0.3">
      <c r="B362" s="22" t="s">
        <v>178</v>
      </c>
      <c r="C362" s="23"/>
      <c r="D362" s="24" t="e">
        <f>+D358+D351</f>
        <v>#REF!</v>
      </c>
      <c r="E362" s="24">
        <f>+E358+E351</f>
        <v>3379584137</v>
      </c>
      <c r="F362" s="24">
        <f>+F358+F351</f>
        <v>953737595</v>
      </c>
      <c r="G362" s="25">
        <f>+G358+G351</f>
        <v>2425846542</v>
      </c>
    </row>
    <row r="364" spans="2:7" ht="15" customHeight="1" x14ac:dyDescent="0.25">
      <c r="E364" s="29"/>
      <c r="F364" s="31"/>
      <c r="G364" s="45"/>
    </row>
    <row r="365" spans="2:7" ht="15" customHeight="1" x14ac:dyDescent="0.25">
      <c r="E365" s="29"/>
      <c r="F365" s="30"/>
      <c r="G365" s="45"/>
    </row>
    <row r="369" spans="5:7" ht="15" customHeight="1" x14ac:dyDescent="0.25">
      <c r="E369" s="47"/>
      <c r="F369" s="45"/>
      <c r="G369" s="45"/>
    </row>
    <row r="370" spans="5:7" ht="15" customHeight="1" x14ac:dyDescent="0.25">
      <c r="E370" s="36"/>
      <c r="F370" s="36"/>
    </row>
  </sheetData>
  <sheetProtection password="C45A" sheet="1" objects="1" scenarios="1"/>
  <mergeCells count="1">
    <mergeCell ref="E3:G4"/>
  </mergeCells>
  <pageMargins left="0.47244094488188981" right="0.43307086614173229" top="0.42" bottom="0.35" header="0.17" footer="0.17"/>
  <pageSetup paperSize="9" scale="71" fitToHeight="8" orientation="portrait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Jur 7 - Informe</vt:lpstr>
      <vt:lpstr>'Jur 7 - Informe'!Títulos_a_imprimir</vt:lpstr>
    </vt:vector>
  </TitlesOfParts>
  <Company>DIT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mpagadizabal</dc:creator>
  <cp:lastModifiedBy>gcroldan</cp:lastModifiedBy>
  <cp:lastPrinted>2017-03-03T14:04:13Z</cp:lastPrinted>
  <dcterms:created xsi:type="dcterms:W3CDTF">2016-01-28T16:21:08Z</dcterms:created>
  <dcterms:modified xsi:type="dcterms:W3CDTF">2017-04-19T13:40:05Z</dcterms:modified>
</cp:coreProperties>
</file>